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46591387b\Desktop\"/>
    </mc:Choice>
  </mc:AlternateContent>
  <bookViews>
    <workbookView xWindow="0" yWindow="0" windowWidth="23040" windowHeight="8330"/>
  </bookViews>
  <sheets>
    <sheet name="RESUM" sheetId="1" r:id="rId1"/>
    <sheet name="DETALL 2020" sheetId="2" r:id="rId2"/>
    <sheet name="DETALL 2021" sheetId="3" r:id="rId3"/>
    <sheet name="DETALL 2022" sheetId="4" r:id="rId4"/>
    <sheet name="DETALL 2023" sheetId="5" r:id="rId5"/>
  </sheets>
  <definedNames>
    <definedName name="_xlnm.Print_Area" localSheetId="0">RESUM!$B$9:$E$19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37" i="1"/>
  <c r="C36" i="1"/>
  <c r="C35" i="1"/>
  <c r="C34" i="1"/>
  <c r="C69" i="4"/>
  <c r="E69" i="4" s="1"/>
  <c r="C66" i="4"/>
  <c r="C39" i="1" l="1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52" i="1"/>
  <c r="E51" i="1"/>
  <c r="E50" i="1"/>
  <c r="E49" i="1"/>
  <c r="E48" i="1"/>
  <c r="E47" i="1"/>
  <c r="E46" i="1"/>
  <c r="E45" i="1"/>
  <c r="E40" i="1"/>
  <c r="E38" i="1"/>
  <c r="E37" i="1"/>
  <c r="E36" i="1"/>
  <c r="E35" i="1"/>
  <c r="E34" i="1"/>
  <c r="E30" i="1"/>
  <c r="E29" i="1"/>
  <c r="E28" i="1"/>
  <c r="E27" i="1"/>
  <c r="E26" i="1"/>
  <c r="E25" i="1"/>
  <c r="E24" i="1"/>
  <c r="E23" i="1"/>
  <c r="E19" i="1"/>
  <c r="E18" i="1"/>
  <c r="E17" i="1"/>
  <c r="E16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<sst xmlns="http://schemas.openxmlformats.org/spreadsheetml/2006/main" count="280" uniqueCount="115">
  <si>
    <t>Orientació professional</t>
  </si>
  <si>
    <t>Formació per a l'ocupació</t>
  </si>
  <si>
    <t>Foment de l'ocupació</t>
  </si>
  <si>
    <t>Desenvolupament econòmic local</t>
  </si>
  <si>
    <t>Mobilitat laboral</t>
  </si>
  <si>
    <t>Emprenedoria o empresa</t>
  </si>
  <si>
    <t>Beques</t>
  </si>
  <si>
    <t>SOC-Dispositiu inserció barri de la Mina</t>
  </si>
  <si>
    <t>SOC-Espai de Recerca</t>
  </si>
  <si>
    <t>SOC-Noves oportunitats per joves</t>
  </si>
  <si>
    <t>SOC-Orienta</t>
  </si>
  <si>
    <t>SOC-Orientació i formació-sector agrari</t>
  </si>
  <si>
    <t>SOC-Referents d'ocupació juvenil</t>
  </si>
  <si>
    <t>SOC-Ubicat</t>
  </si>
  <si>
    <t>SOC-Reempresa</t>
  </si>
  <si>
    <t>SOC-Reincorporat</t>
  </si>
  <si>
    <t>SOC-FOAP: Accions formació d'oferta</t>
  </si>
  <si>
    <t>SOC-Formació amb compromís contractació</t>
  </si>
  <si>
    <t>SOC-Forma i Insereix</t>
  </si>
  <si>
    <t>SOC-Formació per a l'ocupació CIFO</t>
  </si>
  <si>
    <t>SOC-Apren.cat</t>
  </si>
  <si>
    <t>SOC-Formació sector aeronàutic</t>
  </si>
  <si>
    <t>SOC-Formació sector automoció</t>
  </si>
  <si>
    <t>SOC-QBID</t>
  </si>
  <si>
    <t>SOC-Formació professional per a la reinserció</t>
  </si>
  <si>
    <t>SOC-30 Plus: contractes [2019-2020]</t>
  </si>
  <si>
    <t>SOC-30 Plus: promotores [2020-2021]</t>
  </si>
  <si>
    <t>SOC-Campanya agrària</t>
  </si>
  <si>
    <t>SOC-Incorporació &gt; 45 anys</t>
  </si>
  <si>
    <t>SOC-Joves en pràctiques</t>
  </si>
  <si>
    <t>SOC-Singulars: promotores [2020-2021]</t>
  </si>
  <si>
    <t>SOC-Treball i formació: entitats locals [DONA i COOR]</t>
  </si>
  <si>
    <t>SOC-Treball i formació: entitats sense afany de lucre [ACOL]</t>
  </si>
  <si>
    <t>SOC-COVID-19: Treball i formació</t>
  </si>
  <si>
    <t>SOC-Treball i formació: Joves tutelats i ex-tutelats</t>
  </si>
  <si>
    <t>SOC-AODL: Agents Ocupació Desenvolupament Local-pròrrogues</t>
  </si>
  <si>
    <t>SOC-Projecte Treball a les Comarques</t>
  </si>
  <si>
    <t>SOC-Projecte Treball als Barris</t>
  </si>
  <si>
    <t>SOC-COVID-19: Plans de reactivació socioeconòmica</t>
  </si>
  <si>
    <t>SOC-Eurodyssey</t>
  </si>
  <si>
    <t>SOC-Intercanvis [formació, allotjament, organismes internacionals]</t>
  </si>
  <si>
    <t>SOC-COVID-19: Microempreses</t>
  </si>
  <si>
    <t>SOC-Beques (formació)</t>
  </si>
  <si>
    <t>SOC-Formació professional Dual</t>
  </si>
  <si>
    <t>SOC-Formació sector aeronàutic - formació formal (CP)</t>
  </si>
  <si>
    <t>SOC-FPOAN: Formació professional d'alt nivell</t>
  </si>
  <si>
    <t>SOC-30 Plus: contractes [2020-2021]</t>
  </si>
  <si>
    <t>SOC-30 Plus: promotores [2021-2022]</t>
  </si>
  <si>
    <t>SOC-Ajuts Agrària</t>
  </si>
  <si>
    <t>SOC-COVID-19: Perimetrals  - Conca d'Òdena i Baix Segrià</t>
  </si>
  <si>
    <t>SOC-COVID-19: Perimetrals - Ripollès i Cerdanya</t>
  </si>
  <si>
    <t>SOC-Micromunicipis</t>
  </si>
  <si>
    <t>SOC-Singulars: contractes [2020-2021]</t>
  </si>
  <si>
    <t>SOC-Singulars: promotores [2021-2022]</t>
  </si>
  <si>
    <t>SOC-Transports (ajuts)</t>
  </si>
  <si>
    <t>SOC-Treball i formació: entitats locals [MG45 i DONA]</t>
  </si>
  <si>
    <t>SOC-Treball i formació: entitats sense afany de lucre [DONA, DLLD, TRANS*]</t>
  </si>
  <si>
    <t>SOC-AODL: Agents Ocupació Desenvolupament Local-nous</t>
  </si>
  <si>
    <t>SOC-BA-Model integral - formació</t>
  </si>
  <si>
    <t>SOC-BA-Model integral - ocupació</t>
  </si>
  <si>
    <t>SOC-Suport a la planificació estratègica</t>
  </si>
  <si>
    <t>SOC-TLN Mobilicat</t>
  </si>
  <si>
    <t>SOC-Formació d'alemany: Baden Wüttenberg</t>
  </si>
  <si>
    <t>SOC-Beques formació</t>
  </si>
  <si>
    <t>SOC-Beques cases d'ofici - Treball als barris</t>
  </si>
  <si>
    <t>SOC-Dones àmbit rural i urbà</t>
  </si>
  <si>
    <t>EDU-Formació integrada</t>
  </si>
  <si>
    <t>SOC-ADA: Formació professional competències digitals</t>
  </si>
  <si>
    <t>SOC-Formació alt nivell. Més Talent CAT</t>
  </si>
  <si>
    <t>SOC-30 Plus: contractes [2021-2022]</t>
  </si>
  <si>
    <t>SOC-30 Plus: promotores [2022-2023]</t>
  </si>
  <si>
    <t>SOC-Ajuts a la contractació per a joves</t>
  </si>
  <si>
    <t>SOC-Ajuts a la contractació. Persones de 30 o més anys</t>
  </si>
  <si>
    <t>SOC-Ajuts pràctiques joves</t>
  </si>
  <si>
    <t>SOC-Primera experiència Administració Pública</t>
  </si>
  <si>
    <t>SOC-Singulars: contractes [2021-2022]</t>
  </si>
  <si>
    <t>SOC-Singulars: promotores [2022-2023]</t>
  </si>
  <si>
    <t>SOC-Transport (ajuts)</t>
  </si>
  <si>
    <t>SOC-Treball i formació (Plans d'ocupació): entitats locals</t>
  </si>
  <si>
    <t>SOC-Treball i formació (Plans d'ocupació): acompanyament</t>
  </si>
  <si>
    <t>SOC-Treball i formació: Acollida Ucraïna</t>
  </si>
  <si>
    <t>SOC-Treball i formació: arrelament ACOL</t>
  </si>
  <si>
    <t>SOC-Treball i formació: DONA</t>
  </si>
  <si>
    <t>SOC-Treball i formació: DONA -VVM</t>
  </si>
  <si>
    <t>SOC-Treball i formació: entitats sense afany de lucre</t>
  </si>
  <si>
    <t>SOC-Treball i formació: Sostenibilitat</t>
  </si>
  <si>
    <t>SOC-Projectes innovadors i experimentals</t>
  </si>
  <si>
    <t>SOC-Erasmus +</t>
  </si>
  <si>
    <t>SOC-Projecte In&gt;Auto</t>
  </si>
  <si>
    <t>SOC-FOAP: Accions formació d'oferta - no CP</t>
  </si>
  <si>
    <t>SOC-FOAP: Accions formació d'oferta - CP</t>
  </si>
  <si>
    <t>EDU-Orientació en centres integrats</t>
  </si>
  <si>
    <t>SOC-Forma i Insereix - no CP</t>
  </si>
  <si>
    <t>SOC-Forma i Insereix - CP</t>
  </si>
  <si>
    <t>SOC-30 Plus: contractes [2022-2023]</t>
  </si>
  <si>
    <t>SOC-30 Plus: promotores [2023-2024]</t>
  </si>
  <si>
    <t>SOC-Ajuts agrària</t>
  </si>
  <si>
    <t>SOC-Contractació laboral vulnerables</t>
  </si>
  <si>
    <t>SOC-Singulars: contractes [2022-2023]</t>
  </si>
  <si>
    <t>SOC-Singulars: promotores [2023-2024]</t>
  </si>
  <si>
    <t>SOC-Treball i formació: entitats locals</t>
  </si>
  <si>
    <t>Programació 2020</t>
  </si>
  <si>
    <t>Publicat</t>
  </si>
  <si>
    <t>Total</t>
  </si>
  <si>
    <t>Atorgat</t>
  </si>
  <si>
    <t>Inicial</t>
  </si>
  <si>
    <t>% Execució</t>
  </si>
  <si>
    <t>Subtotal</t>
  </si>
  <si>
    <t>Programació 2021</t>
  </si>
  <si>
    <t>Programació 2022</t>
  </si>
  <si>
    <t>Programació 2023</t>
  </si>
  <si>
    <t>Atorgat inicial</t>
  </si>
  <si>
    <t>Resum de l'execució de la programació del SOC 2020 - 2023</t>
  </si>
  <si>
    <t>SOC-ADA: Formació professional competències digitals*</t>
  </si>
  <si>
    <t xml:space="preserve">* Suma total de les convocatòries d’aquest programa durant l’exercici 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</si>
</sst>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3]_-;\-* #,##0.00\ [$€-403]_-;_-* &quot;-&quot;??\ [$€-403]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Calibri"/>
      <family val="2"/>
    </font>
    <font>
      <i/>
      <sz val="11"/>
      <color rgb="FF000000"/>
      <name val="Calibri"/>
      <family val="2"/>
    </font>
    <font>
      <i/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262626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b/>
      <sz val="16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rgb="FF595959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indexed="64"/>
      </right>
      <top style="thin">
        <color rgb="FF0070C0"/>
      </top>
      <bottom style="thin">
        <color rgb="FF0070C0"/>
      </bottom>
      <diagonal/>
    </border>
    <border>
      <left style="medium">
        <color indexed="64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medium">
        <color indexed="64"/>
      </right>
      <top/>
      <bottom style="thin">
        <color rgb="FF0070C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thin">
        <color auto="1"/>
      </left>
      <right style="thin">
        <color rgb="FF595959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thin">
        <color auto="1"/>
      </left>
      <right style="thin">
        <color rgb="FF595959"/>
      </right>
      <top style="hair">
        <color auto="1"/>
      </top>
      <bottom/>
      <diagonal/>
    </border>
    <border>
      <left style="thin">
        <color rgb="FF0070C0"/>
      </left>
      <right style="medium">
        <color indexed="64"/>
      </right>
      <top style="thin">
        <color rgb="FF0070C0"/>
      </top>
      <bottom/>
      <diagonal/>
    </border>
    <border>
      <left style="medium">
        <color indexed="64"/>
      </left>
      <right style="thin">
        <color rgb="FF0070C0"/>
      </right>
      <top style="medium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medium">
        <color indexed="64"/>
      </top>
      <bottom style="medium">
        <color indexed="64"/>
      </bottom>
      <diagonal/>
    </border>
    <border>
      <left style="thin">
        <color rgb="FF007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rgb="FF595959"/>
      </right>
      <top/>
      <bottom/>
      <diagonal/>
    </border>
    <border>
      <left style="thin">
        <color rgb="FF0070C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rgb="FF59595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medium">
        <color theme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hair">
        <color auto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1"/>
      </right>
      <top style="thin">
        <color auto="1"/>
      </top>
      <bottom/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theme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hair">
        <color auto="1"/>
      </right>
      <top style="medium">
        <color theme="1"/>
      </top>
      <bottom/>
      <diagonal/>
    </border>
    <border>
      <left style="thin">
        <color auto="1"/>
      </left>
      <right style="medium">
        <color theme="1"/>
      </right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rgb="FF595959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rgb="FF595959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 applyFill="1" applyBorder="1"/>
    <xf numFmtId="44" fontId="2" fillId="0" borderId="0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4" fontId="3" fillId="0" borderId="0" xfId="1" applyFont="1" applyFill="1" applyBorder="1" applyAlignment="1">
      <alignment vertic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4" fontId="2" fillId="0" borderId="0" xfId="0" applyNumberFormat="1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/>
    <xf numFmtId="44" fontId="3" fillId="0" borderId="0" xfId="0" applyNumberFormat="1" applyFont="1" applyFill="1" applyBorder="1"/>
    <xf numFmtId="0" fontId="7" fillId="0" borderId="0" xfId="0" applyFont="1" applyFill="1" applyBorder="1" applyAlignment="1"/>
    <xf numFmtId="0" fontId="8" fillId="0" borderId="0" xfId="0" applyFont="1" applyFill="1" applyBorder="1"/>
    <xf numFmtId="0" fontId="8" fillId="0" borderId="0" xfId="0" applyFont="1"/>
    <xf numFmtId="44" fontId="8" fillId="0" borderId="0" xfId="0" applyNumberFormat="1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0" fillId="0" borderId="0" xfId="0" applyFont="1"/>
    <xf numFmtId="0" fontId="9" fillId="0" borderId="0" xfId="0" applyFont="1"/>
    <xf numFmtId="0" fontId="15" fillId="0" borderId="10" xfId="0" applyFont="1" applyFill="1" applyBorder="1"/>
    <xf numFmtId="0" fontId="12" fillId="0" borderId="10" xfId="0" applyFont="1" applyFill="1" applyBorder="1"/>
    <xf numFmtId="0" fontId="8" fillId="0" borderId="10" xfId="0" applyFont="1" applyBorder="1"/>
    <xf numFmtId="0" fontId="14" fillId="2" borderId="28" xfId="0" applyFont="1" applyFill="1" applyBorder="1"/>
    <xf numFmtId="44" fontId="14" fillId="2" borderId="29" xfId="0" applyNumberFormat="1" applyFont="1" applyFill="1" applyBorder="1"/>
    <xf numFmtId="44" fontId="14" fillId="2" borderId="29" xfId="1" applyFont="1" applyFill="1" applyBorder="1"/>
    <xf numFmtId="10" fontId="14" fillId="2" borderId="30" xfId="0" applyNumberFormat="1" applyFont="1" applyFill="1" applyBorder="1"/>
    <xf numFmtId="0" fontId="14" fillId="3" borderId="28" xfId="0" applyFont="1" applyFill="1" applyBorder="1"/>
    <xf numFmtId="44" fontId="14" fillId="3" borderId="29" xfId="0" applyNumberFormat="1" applyFont="1" applyFill="1" applyBorder="1"/>
    <xf numFmtId="44" fontId="14" fillId="3" borderId="29" xfId="1" applyFont="1" applyFill="1" applyBorder="1"/>
    <xf numFmtId="10" fontId="14" fillId="3" borderId="30" xfId="0" applyNumberFormat="1" applyFont="1" applyFill="1" applyBorder="1"/>
    <xf numFmtId="44" fontId="14" fillId="3" borderId="37" xfId="0" applyNumberFormat="1" applyFont="1" applyFill="1" applyBorder="1"/>
    <xf numFmtId="44" fontId="14" fillId="3" borderId="38" xfId="1" applyFont="1" applyFill="1" applyBorder="1"/>
    <xf numFmtId="0" fontId="17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0" xfId="0" applyBorder="1"/>
    <xf numFmtId="164" fontId="14" fillId="3" borderId="12" xfId="0" applyNumberFormat="1" applyFont="1" applyFill="1" applyBorder="1" applyAlignment="1">
      <alignment horizontal="center" vertical="center"/>
    </xf>
    <xf numFmtId="164" fontId="14" fillId="3" borderId="12" xfId="0" applyNumberFormat="1" applyFont="1" applyFill="1" applyBorder="1" applyAlignment="1">
      <alignment horizontal="center" vertical="center" wrapText="1"/>
    </xf>
    <xf numFmtId="0" fontId="14" fillId="3" borderId="20" xfId="1" applyNumberFormat="1" applyFont="1" applyFill="1" applyBorder="1" applyAlignment="1">
      <alignment horizontal="center" vertical="center"/>
    </xf>
    <xf numFmtId="164" fontId="14" fillId="3" borderId="20" xfId="0" applyNumberFormat="1" applyFont="1" applyFill="1" applyBorder="1" applyAlignment="1">
      <alignment horizontal="center" vertical="center" wrapText="1"/>
    </xf>
    <xf numFmtId="44" fontId="14" fillId="2" borderId="4" xfId="0" applyNumberFormat="1" applyFont="1" applyFill="1" applyBorder="1"/>
    <xf numFmtId="44" fontId="14" fillId="2" borderId="4" xfId="1" applyFont="1" applyFill="1" applyBorder="1"/>
    <xf numFmtId="0" fontId="14" fillId="2" borderId="39" xfId="0" applyFont="1" applyFill="1" applyBorder="1"/>
    <xf numFmtId="10" fontId="14" fillId="2" borderId="40" xfId="0" applyNumberFormat="1" applyFont="1" applyFill="1" applyBorder="1"/>
    <xf numFmtId="0" fontId="14" fillId="3" borderId="41" xfId="0" applyFont="1" applyFill="1" applyBorder="1"/>
    <xf numFmtId="44" fontId="14" fillId="3" borderId="42" xfId="0" applyNumberFormat="1" applyFont="1" applyFill="1" applyBorder="1"/>
    <xf numFmtId="44" fontId="14" fillId="3" borderId="42" xfId="1" applyFont="1" applyFill="1" applyBorder="1"/>
    <xf numFmtId="10" fontId="14" fillId="3" borderId="43" xfId="0" applyNumberFormat="1" applyFont="1" applyFill="1" applyBorder="1"/>
    <xf numFmtId="0" fontId="0" fillId="0" borderId="0" xfId="0" applyBorder="1"/>
    <xf numFmtId="164" fontId="14" fillId="3" borderId="47" xfId="0" applyNumberFormat="1" applyFont="1" applyFill="1" applyBorder="1" applyAlignment="1">
      <alignment horizontal="center" vertical="center"/>
    </xf>
    <xf numFmtId="164" fontId="14" fillId="3" borderId="47" xfId="0" applyNumberFormat="1" applyFont="1" applyFill="1" applyBorder="1" applyAlignment="1">
      <alignment horizontal="center" vertical="center" wrapText="1"/>
    </xf>
    <xf numFmtId="0" fontId="14" fillId="3" borderId="50" xfId="1" applyNumberFormat="1" applyFont="1" applyFill="1" applyBorder="1" applyAlignment="1">
      <alignment horizontal="center" vertical="center"/>
    </xf>
    <xf numFmtId="164" fontId="14" fillId="3" borderId="50" xfId="0" applyNumberFormat="1" applyFont="1" applyFill="1" applyBorder="1" applyAlignment="1">
      <alignment horizontal="center" vertical="center" wrapText="1"/>
    </xf>
    <xf numFmtId="164" fontId="16" fillId="3" borderId="58" xfId="0" applyNumberFormat="1" applyFont="1" applyFill="1" applyBorder="1" applyAlignment="1">
      <alignment horizontal="center" vertical="center" wrapText="1"/>
    </xf>
    <xf numFmtId="164" fontId="16" fillId="3" borderId="59" xfId="0" applyNumberFormat="1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vertical="center"/>
    </xf>
    <xf numFmtId="44" fontId="14" fillId="2" borderId="64" xfId="1" applyFont="1" applyFill="1" applyBorder="1" applyAlignment="1">
      <alignment vertical="center"/>
    </xf>
    <xf numFmtId="0" fontId="14" fillId="3" borderId="57" xfId="0" applyFont="1" applyFill="1" applyBorder="1" applyAlignment="1">
      <alignment vertical="center"/>
    </xf>
    <xf numFmtId="44" fontId="14" fillId="3" borderId="64" xfId="1" applyFont="1" applyFill="1" applyBorder="1" applyAlignment="1">
      <alignment vertical="center"/>
    </xf>
    <xf numFmtId="0" fontId="17" fillId="0" borderId="65" xfId="0" applyFont="1" applyFill="1" applyBorder="1" applyAlignment="1">
      <alignment vertical="center"/>
    </xf>
    <xf numFmtId="44" fontId="3" fillId="0" borderId="65" xfId="1" applyFont="1" applyFill="1" applyBorder="1" applyAlignment="1">
      <alignment vertical="center"/>
    </xf>
    <xf numFmtId="0" fontId="3" fillId="0" borderId="65" xfId="0" applyFont="1" applyFill="1" applyBorder="1" applyAlignment="1">
      <alignment vertical="center"/>
    </xf>
    <xf numFmtId="0" fontId="0" fillId="0" borderId="65" xfId="0" applyBorder="1"/>
    <xf numFmtId="0" fontId="16" fillId="4" borderId="57" xfId="1" applyNumberFormat="1" applyFont="1" applyFill="1" applyBorder="1" applyAlignment="1">
      <alignment horizontal="center" vertical="center"/>
    </xf>
    <xf numFmtId="0" fontId="16" fillId="4" borderId="66" xfId="1" applyNumberFormat="1" applyFont="1" applyFill="1" applyBorder="1" applyAlignment="1">
      <alignment horizontal="center" vertical="center"/>
    </xf>
    <xf numFmtId="164" fontId="16" fillId="4" borderId="67" xfId="0" applyNumberFormat="1" applyFont="1" applyFill="1" applyBorder="1" applyAlignment="1">
      <alignment horizontal="center" vertical="center" wrapText="1"/>
    </xf>
    <xf numFmtId="164" fontId="16" fillId="4" borderId="68" xfId="0" applyNumberFormat="1" applyFont="1" applyFill="1" applyBorder="1" applyAlignment="1">
      <alignment horizontal="center" vertical="center" wrapText="1"/>
    </xf>
    <xf numFmtId="4" fontId="2" fillId="0" borderId="65" xfId="0" applyNumberFormat="1" applyFont="1" applyFill="1" applyBorder="1"/>
    <xf numFmtId="0" fontId="2" fillId="0" borderId="65" xfId="0" applyFont="1" applyFill="1" applyBorder="1"/>
    <xf numFmtId="164" fontId="16" fillId="4" borderId="58" xfId="0" applyNumberFormat="1" applyFont="1" applyFill="1" applyBorder="1" applyAlignment="1">
      <alignment horizontal="center" vertical="center" wrapText="1"/>
    </xf>
    <xf numFmtId="164" fontId="16" fillId="4" borderId="59" xfId="0" applyNumberFormat="1" applyFont="1" applyFill="1" applyBorder="1" applyAlignment="1">
      <alignment horizontal="center" vertical="center" wrapText="1"/>
    </xf>
    <xf numFmtId="10" fontId="14" fillId="2" borderId="59" xfId="0" applyNumberFormat="1" applyFont="1" applyFill="1" applyBorder="1" applyAlignment="1">
      <alignment vertical="center"/>
    </xf>
    <xf numFmtId="10" fontId="14" fillId="2" borderId="59" xfId="1" applyNumberFormat="1" applyFont="1" applyFill="1" applyBorder="1" applyAlignment="1">
      <alignment vertical="center"/>
    </xf>
    <xf numFmtId="0" fontId="14" fillId="4" borderId="57" xfId="0" applyFont="1" applyFill="1" applyBorder="1" applyAlignment="1">
      <alignment vertical="center"/>
    </xf>
    <xf numFmtId="44" fontId="14" fillId="4" borderId="64" xfId="1" applyFont="1" applyFill="1" applyBorder="1" applyAlignment="1">
      <alignment vertical="center"/>
    </xf>
    <xf numFmtId="10" fontId="14" fillId="4" borderId="59" xfId="0" applyNumberFormat="1" applyFont="1" applyFill="1" applyBorder="1" applyAlignment="1">
      <alignment vertical="center"/>
    </xf>
    <xf numFmtId="10" fontId="14" fillId="4" borderId="59" xfId="1" applyNumberFormat="1" applyFont="1" applyFill="1" applyBorder="1" applyAlignment="1">
      <alignment vertical="center"/>
    </xf>
    <xf numFmtId="3" fontId="3" fillId="0" borderId="65" xfId="0" applyNumberFormat="1" applyFont="1" applyFill="1" applyBorder="1"/>
    <xf numFmtId="44" fontId="14" fillId="2" borderId="64" xfId="0" applyNumberFormat="1" applyFont="1" applyFill="1" applyBorder="1" applyAlignment="1">
      <alignment vertical="center"/>
    </xf>
    <xf numFmtId="10" fontId="14" fillId="3" borderId="59" xfId="0" applyNumberFormat="1" applyFont="1" applyFill="1" applyBorder="1" applyAlignment="1">
      <alignment vertical="center"/>
    </xf>
    <xf numFmtId="0" fontId="8" fillId="0" borderId="65" xfId="0" applyFont="1" applyBorder="1"/>
    <xf numFmtId="3" fontId="8" fillId="0" borderId="65" xfId="0" applyNumberFormat="1" applyFont="1" applyFill="1" applyBorder="1"/>
    <xf numFmtId="3" fontId="8" fillId="0" borderId="0" xfId="0" applyNumberFormat="1" applyFont="1" applyFill="1" applyBorder="1"/>
    <xf numFmtId="0" fontId="13" fillId="5" borderId="52" xfId="0" applyFont="1" applyFill="1" applyBorder="1" applyAlignment="1">
      <alignment vertical="center"/>
    </xf>
    <xf numFmtId="44" fontId="13" fillId="5" borderId="53" xfId="1" applyFont="1" applyFill="1" applyBorder="1" applyAlignment="1">
      <alignment vertical="center"/>
    </xf>
    <xf numFmtId="10" fontId="8" fillId="5" borderId="54" xfId="0" applyNumberFormat="1" applyFont="1" applyFill="1" applyBorder="1"/>
    <xf numFmtId="0" fontId="13" fillId="5" borderId="55" xfId="0" applyFont="1" applyFill="1" applyBorder="1" applyAlignment="1">
      <alignment vertical="center"/>
    </xf>
    <xf numFmtId="164" fontId="13" fillId="5" borderId="4" xfId="0" applyNumberFormat="1" applyFont="1" applyFill="1" applyBorder="1" applyAlignment="1">
      <alignment vertical="center"/>
    </xf>
    <xf numFmtId="10" fontId="8" fillId="5" borderId="56" xfId="0" applyNumberFormat="1" applyFont="1" applyFill="1" applyBorder="1"/>
    <xf numFmtId="44" fontId="13" fillId="5" borderId="4" xfId="1" applyFont="1" applyFill="1" applyBorder="1" applyAlignment="1">
      <alignment vertical="center"/>
    </xf>
    <xf numFmtId="44" fontId="18" fillId="5" borderId="4" xfId="1" applyFont="1" applyFill="1" applyBorder="1" applyAlignment="1">
      <alignment vertical="center"/>
    </xf>
    <xf numFmtId="0" fontId="13" fillId="5" borderId="60" xfId="0" applyFont="1" applyFill="1" applyBorder="1" applyAlignment="1">
      <alignment vertical="center"/>
    </xf>
    <xf numFmtId="44" fontId="13" fillId="5" borderId="3" xfId="1" applyFont="1" applyFill="1" applyBorder="1" applyAlignment="1">
      <alignment vertical="center"/>
    </xf>
    <xf numFmtId="10" fontId="8" fillId="5" borderId="61" xfId="0" applyNumberFormat="1" applyFont="1" applyFill="1" applyBorder="1"/>
    <xf numFmtId="0" fontId="13" fillId="5" borderId="62" xfId="0" applyFont="1" applyFill="1" applyBorder="1" applyAlignment="1">
      <alignment vertical="center"/>
    </xf>
    <xf numFmtId="44" fontId="13" fillId="5" borderId="7" xfId="1" applyFont="1" applyFill="1" applyBorder="1" applyAlignment="1">
      <alignment vertical="center"/>
    </xf>
    <xf numFmtId="10" fontId="8" fillId="5" borderId="63" xfId="0" applyNumberFormat="1" applyFont="1" applyFill="1" applyBorder="1"/>
    <xf numFmtId="0" fontId="8" fillId="5" borderId="14" xfId="0" applyFont="1" applyFill="1" applyBorder="1"/>
    <xf numFmtId="44" fontId="8" fillId="5" borderId="5" xfId="0" applyNumberFormat="1" applyFont="1" applyFill="1" applyBorder="1"/>
    <xf numFmtId="44" fontId="8" fillId="5" borderId="5" xfId="1" applyFont="1" applyFill="1" applyBorder="1"/>
    <xf numFmtId="10" fontId="8" fillId="5" borderId="15" xfId="0" applyNumberFormat="1" applyFont="1" applyFill="1" applyBorder="1"/>
    <xf numFmtId="0" fontId="8" fillId="5" borderId="34" xfId="0" applyFont="1" applyFill="1" applyBorder="1"/>
    <xf numFmtId="44" fontId="8" fillId="5" borderId="35" xfId="0" applyNumberFormat="1" applyFont="1" applyFill="1" applyBorder="1"/>
    <xf numFmtId="44" fontId="8" fillId="5" borderId="35" xfId="1" applyFont="1" applyFill="1" applyBorder="1"/>
    <xf numFmtId="10" fontId="8" fillId="5" borderId="27" xfId="0" applyNumberFormat="1" applyFont="1" applyFill="1" applyBorder="1"/>
    <xf numFmtId="0" fontId="8" fillId="7" borderId="16" xfId="0" applyFont="1" applyFill="1" applyBorder="1"/>
    <xf numFmtId="44" fontId="8" fillId="7" borderId="17" xfId="0" applyNumberFormat="1" applyFont="1" applyFill="1" applyBorder="1"/>
    <xf numFmtId="44" fontId="8" fillId="7" borderId="17" xfId="1" applyFont="1" applyFill="1" applyBorder="1"/>
    <xf numFmtId="10" fontId="8" fillId="7" borderId="18" xfId="0" applyNumberFormat="1" applyFont="1" applyFill="1" applyBorder="1"/>
    <xf numFmtId="0" fontId="8" fillId="6" borderId="14" xfId="0" applyFont="1" applyFill="1" applyBorder="1"/>
    <xf numFmtId="44" fontId="8" fillId="7" borderId="36" xfId="0" applyNumberFormat="1" applyFont="1" applyFill="1" applyBorder="1"/>
    <xf numFmtId="44" fontId="8" fillId="7" borderId="36" xfId="1" applyFont="1" applyFill="1" applyBorder="1"/>
    <xf numFmtId="10" fontId="8" fillId="7" borderId="33" xfId="0" applyNumberFormat="1" applyFont="1" applyFill="1" applyBorder="1"/>
    <xf numFmtId="0" fontId="8" fillId="7" borderId="44" xfId="0" applyFont="1" applyFill="1" applyBorder="1"/>
    <xf numFmtId="44" fontId="8" fillId="7" borderId="7" xfId="0" applyNumberFormat="1" applyFont="1" applyFill="1" applyBorder="1"/>
    <xf numFmtId="44" fontId="8" fillId="7" borderId="7" xfId="1" applyFont="1" applyFill="1" applyBorder="1"/>
    <xf numFmtId="10" fontId="8" fillId="7" borderId="45" xfId="0" applyNumberFormat="1" applyFont="1" applyFill="1" applyBorder="1"/>
    <xf numFmtId="0" fontId="8" fillId="7" borderId="39" xfId="0" applyFont="1" applyFill="1" applyBorder="1"/>
    <xf numFmtId="44" fontId="8" fillId="7" borderId="4" xfId="0" applyNumberFormat="1" applyFont="1" applyFill="1" applyBorder="1"/>
    <xf numFmtId="44" fontId="8" fillId="7" borderId="4" xfId="1" applyFont="1" applyFill="1" applyBorder="1"/>
    <xf numFmtId="10" fontId="8" fillId="7" borderId="40" xfId="0" applyNumberFormat="1" applyFont="1" applyFill="1" applyBorder="1"/>
    <xf numFmtId="0" fontId="8" fillId="7" borderId="23" xfId="0" applyFont="1" applyFill="1" applyBorder="1"/>
    <xf numFmtId="44" fontId="8" fillId="7" borderId="24" xfId="1" applyFont="1" applyFill="1" applyBorder="1"/>
    <xf numFmtId="0" fontId="8" fillId="7" borderId="22" xfId="0" applyFont="1" applyFill="1" applyBorder="1"/>
    <xf numFmtId="44" fontId="8" fillId="7" borderId="8" xfId="0" applyNumberFormat="1" applyFont="1" applyFill="1" applyBorder="1"/>
    <xf numFmtId="44" fontId="8" fillId="7" borderId="2" xfId="1" applyFont="1" applyFill="1" applyBorder="1"/>
    <xf numFmtId="10" fontId="8" fillId="7" borderId="15" xfId="0" applyNumberFormat="1" applyFont="1" applyFill="1" applyBorder="1"/>
    <xf numFmtId="44" fontId="8" fillId="7" borderId="1" xfId="0" applyNumberFormat="1" applyFont="1" applyFill="1" applyBorder="1"/>
    <xf numFmtId="0" fontId="8" fillId="7" borderId="25" xfId="0" applyFont="1" applyFill="1" applyBorder="1"/>
    <xf numFmtId="44" fontId="8" fillId="7" borderId="9" xfId="0" applyNumberFormat="1" applyFont="1" applyFill="1" applyBorder="1"/>
    <xf numFmtId="44" fontId="8" fillId="7" borderId="26" xfId="1" applyFont="1" applyFill="1" applyBorder="1"/>
    <xf numFmtId="10" fontId="8" fillId="7" borderId="27" xfId="0" applyNumberFormat="1" applyFont="1" applyFill="1" applyBorder="1"/>
    <xf numFmtId="0" fontId="8" fillId="7" borderId="31" xfId="0" applyFont="1" applyFill="1" applyBorder="1"/>
    <xf numFmtId="44" fontId="8" fillId="7" borderId="6" xfId="0" applyNumberFormat="1" applyFont="1" applyFill="1" applyBorder="1"/>
    <xf numFmtId="44" fontId="8" fillId="7" borderId="32" xfId="1" applyFont="1" applyFill="1" applyBorder="1"/>
    <xf numFmtId="0" fontId="13" fillId="7" borderId="52" xfId="0" applyFont="1" applyFill="1" applyBorder="1" applyAlignment="1">
      <alignment vertical="center"/>
    </xf>
    <xf numFmtId="44" fontId="13" fillId="7" borderId="53" xfId="1" applyFont="1" applyFill="1" applyBorder="1" applyAlignment="1">
      <alignment vertical="center"/>
    </xf>
    <xf numFmtId="10" fontId="8" fillId="7" borderId="54" xfId="0" applyNumberFormat="1" applyFont="1" applyFill="1" applyBorder="1"/>
    <xf numFmtId="0" fontId="13" fillId="7" borderId="55" xfId="0" applyFont="1" applyFill="1" applyBorder="1" applyAlignment="1">
      <alignment vertical="center"/>
    </xf>
    <xf numFmtId="44" fontId="13" fillId="7" borderId="4" xfId="1" applyFont="1" applyFill="1" applyBorder="1" applyAlignment="1">
      <alignment vertical="center"/>
    </xf>
    <xf numFmtId="10" fontId="8" fillId="7" borderId="56" xfId="0" applyNumberFormat="1" applyFont="1" applyFill="1" applyBorder="1"/>
    <xf numFmtId="0" fontId="13" fillId="7" borderId="60" xfId="0" applyFont="1" applyFill="1" applyBorder="1" applyAlignment="1">
      <alignment vertical="center"/>
    </xf>
    <xf numFmtId="44" fontId="13" fillId="7" borderId="3" xfId="1" applyFont="1" applyFill="1" applyBorder="1" applyAlignment="1">
      <alignment vertical="center"/>
    </xf>
    <xf numFmtId="10" fontId="8" fillId="7" borderId="61" xfId="0" applyNumberFormat="1" applyFont="1" applyFill="1" applyBorder="1"/>
    <xf numFmtId="0" fontId="13" fillId="7" borderId="62" xfId="0" applyFont="1" applyFill="1" applyBorder="1" applyAlignment="1">
      <alignment vertical="center"/>
    </xf>
    <xf numFmtId="44" fontId="13" fillId="7" borderId="7" xfId="1" applyFont="1" applyFill="1" applyBorder="1" applyAlignment="1">
      <alignment vertical="center"/>
    </xf>
    <xf numFmtId="10" fontId="8" fillId="7" borderId="63" xfId="0" applyNumberFormat="1" applyFont="1" applyFill="1" applyBorder="1"/>
    <xf numFmtId="0" fontId="8" fillId="7" borderId="52" xfId="0" applyFont="1" applyFill="1" applyBorder="1"/>
    <xf numFmtId="44" fontId="13" fillId="7" borderId="53" xfId="1" applyFont="1" applyFill="1" applyBorder="1"/>
    <xf numFmtId="10" fontId="13" fillId="7" borderId="54" xfId="1" applyNumberFormat="1" applyFont="1" applyFill="1" applyBorder="1"/>
    <xf numFmtId="0" fontId="8" fillId="7" borderId="55" xfId="0" applyFont="1" applyFill="1" applyBorder="1"/>
    <xf numFmtId="44" fontId="13" fillId="7" borderId="4" xfId="1" applyFont="1" applyFill="1" applyBorder="1"/>
    <xf numFmtId="10" fontId="13" fillId="7" borderId="56" xfId="1" applyNumberFormat="1" applyFont="1" applyFill="1" applyBorder="1"/>
    <xf numFmtId="164" fontId="13" fillId="7" borderId="4" xfId="0" applyNumberFormat="1" applyFont="1" applyFill="1" applyBorder="1"/>
    <xf numFmtId="0" fontId="8" fillId="7" borderId="60" xfId="0" applyFont="1" applyFill="1" applyBorder="1"/>
    <xf numFmtId="44" fontId="13" fillId="7" borderId="3" xfId="1" applyFont="1" applyFill="1" applyBorder="1"/>
    <xf numFmtId="10" fontId="13" fillId="7" borderId="61" xfId="1" applyNumberFormat="1" applyFont="1" applyFill="1" applyBorder="1"/>
    <xf numFmtId="0" fontId="8" fillId="7" borderId="62" xfId="0" applyFont="1" applyFill="1" applyBorder="1"/>
    <xf numFmtId="44" fontId="13" fillId="7" borderId="7" xfId="1" applyFont="1" applyFill="1" applyBorder="1"/>
    <xf numFmtId="10" fontId="13" fillId="7" borderId="63" xfId="1" applyNumberFormat="1" applyFont="1" applyFill="1" applyBorder="1"/>
    <xf numFmtId="0" fontId="19" fillId="7" borderId="52" xfId="0" applyFont="1" applyFill="1" applyBorder="1"/>
    <xf numFmtId="44" fontId="19" fillId="7" borderId="53" xfId="1" applyFont="1" applyFill="1" applyBorder="1"/>
    <xf numFmtId="0" fontId="19" fillId="7" borderId="55" xfId="0" applyFont="1" applyFill="1" applyBorder="1"/>
    <xf numFmtId="44" fontId="19" fillId="7" borderId="4" xfId="1" applyFont="1" applyFill="1" applyBorder="1"/>
    <xf numFmtId="44" fontId="19" fillId="7" borderId="4" xfId="1" applyFont="1" applyFill="1" applyBorder="1" applyAlignment="1"/>
    <xf numFmtId="44" fontId="19" fillId="7" borderId="4" xfId="1" applyFont="1" applyFill="1" applyBorder="1" applyAlignment="1">
      <alignment wrapText="1"/>
    </xf>
    <xf numFmtId="0" fontId="19" fillId="7" borderId="60" xfId="0" applyFont="1" applyFill="1" applyBorder="1"/>
    <xf numFmtId="44" fontId="19" fillId="7" borderId="3" xfId="1" applyFont="1" applyFill="1" applyBorder="1"/>
    <xf numFmtId="44" fontId="0" fillId="0" borderId="0" xfId="0" applyNumberFormat="1"/>
    <xf numFmtId="44" fontId="8" fillId="7" borderId="69" xfId="0" applyNumberFormat="1" applyFont="1" applyFill="1" applyBorder="1"/>
    <xf numFmtId="44" fontId="8" fillId="7" borderId="70" xfId="1" applyFont="1" applyFill="1" applyBorder="1"/>
    <xf numFmtId="44" fontId="8" fillId="7" borderId="71" xfId="0" applyNumberFormat="1" applyFont="1" applyFill="1" applyBorder="1"/>
    <xf numFmtId="44" fontId="8" fillId="7" borderId="72" xfId="1" applyFont="1" applyFill="1" applyBorder="1"/>
    <xf numFmtId="0" fontId="16" fillId="3" borderId="11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164" fontId="14" fillId="3" borderId="13" xfId="0" applyNumberFormat="1" applyFont="1" applyFill="1" applyBorder="1" applyAlignment="1">
      <alignment horizontal="center" vertical="center"/>
    </xf>
    <xf numFmtId="164" fontId="14" fillId="3" borderId="21" xfId="0" applyNumberFormat="1" applyFont="1" applyFill="1" applyBorder="1" applyAlignment="1">
      <alignment horizontal="center" vertical="center"/>
    </xf>
    <xf numFmtId="0" fontId="16" fillId="3" borderId="46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164" fontId="14" fillId="3" borderId="48" xfId="0" applyNumberFormat="1" applyFont="1" applyFill="1" applyBorder="1" applyAlignment="1">
      <alignment horizontal="center" vertical="center"/>
    </xf>
    <xf numFmtId="164" fontId="14" fillId="3" borderId="5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B4C6E7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2</xdr:row>
      <xdr:rowOff>6466</xdr:rowOff>
    </xdr:from>
    <xdr:to>
      <xdr:col>1</xdr:col>
      <xdr:colOff>1854200</xdr:colOff>
      <xdr:row>3</xdr:row>
      <xdr:rowOff>141223</xdr:rowOff>
    </xdr:to>
    <xdr:pic>
      <xdr:nvPicPr>
        <xdr:cNvPr id="2" name="Imatge 1" descr="Logo SOC" title="Logo SOC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74766"/>
          <a:ext cx="1809750" cy="318907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</xdr:row>
      <xdr:rowOff>10618</xdr:rowOff>
    </xdr:from>
    <xdr:to>
      <xdr:col>2</xdr:col>
      <xdr:colOff>1320800</xdr:colOff>
      <xdr:row>3</xdr:row>
      <xdr:rowOff>165100</xdr:rowOff>
    </xdr:to>
    <xdr:pic>
      <xdr:nvPicPr>
        <xdr:cNvPr id="4" name="WordPictureWatermark108720828" descr="Logotip Generalitat de Catalunya" title="Logotip Generalitat de Cataluny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" y="378918"/>
          <a:ext cx="1295400" cy="338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1809750</xdr:colOff>
      <xdr:row>3</xdr:row>
      <xdr:rowOff>134962</xdr:rowOff>
    </xdr:to>
    <xdr:pic>
      <xdr:nvPicPr>
        <xdr:cNvPr id="10" name="Imatge 9" descr="Logo SOC" title="Logo SOC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68300"/>
          <a:ext cx="1809750" cy="319112"/>
        </a:xfrm>
        <a:prstGeom prst="rect">
          <a:avLst/>
        </a:prstGeom>
      </xdr:spPr>
    </xdr:pic>
    <xdr:clientData/>
  </xdr:twoCellAnchor>
  <xdr:twoCellAnchor>
    <xdr:from>
      <xdr:col>1</xdr:col>
      <xdr:colOff>2167603</xdr:colOff>
      <xdr:row>2</xdr:row>
      <xdr:rowOff>4152</xdr:rowOff>
    </xdr:from>
    <xdr:to>
      <xdr:col>1</xdr:col>
      <xdr:colOff>3463003</xdr:colOff>
      <xdr:row>3</xdr:row>
      <xdr:rowOff>158839</xdr:rowOff>
    </xdr:to>
    <xdr:pic>
      <xdr:nvPicPr>
        <xdr:cNvPr id="11" name="WordPictureWatermark108720828" descr="Logotip Generalitat de Catalunya" title="Logotip Generalitat de Cataluny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7203" y="372452"/>
          <a:ext cx="1295400" cy="338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1809750</xdr:colOff>
      <xdr:row>3</xdr:row>
      <xdr:rowOff>134962</xdr:rowOff>
    </xdr:to>
    <xdr:pic>
      <xdr:nvPicPr>
        <xdr:cNvPr id="4" name="Imatge 3" descr="Logo SOC" title="Logo SOC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68300"/>
          <a:ext cx="1809750" cy="319112"/>
        </a:xfrm>
        <a:prstGeom prst="rect">
          <a:avLst/>
        </a:prstGeom>
      </xdr:spPr>
    </xdr:pic>
    <xdr:clientData/>
  </xdr:twoCellAnchor>
  <xdr:twoCellAnchor>
    <xdr:from>
      <xdr:col>1</xdr:col>
      <xdr:colOff>2167603</xdr:colOff>
      <xdr:row>2</xdr:row>
      <xdr:rowOff>4152</xdr:rowOff>
    </xdr:from>
    <xdr:to>
      <xdr:col>1</xdr:col>
      <xdr:colOff>3463003</xdr:colOff>
      <xdr:row>3</xdr:row>
      <xdr:rowOff>158839</xdr:rowOff>
    </xdr:to>
    <xdr:pic>
      <xdr:nvPicPr>
        <xdr:cNvPr id="5" name="WordPictureWatermark108720828" descr="Logotip Generalitat de Catalunya" title="Logotip Generalitat de Cataluny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7203" y="372452"/>
          <a:ext cx="1295400" cy="338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1809750</xdr:colOff>
      <xdr:row>3</xdr:row>
      <xdr:rowOff>134962</xdr:rowOff>
    </xdr:to>
    <xdr:pic>
      <xdr:nvPicPr>
        <xdr:cNvPr id="2" name="Imatge 1" descr="Logo SOC" title="Logo SOC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68300"/>
          <a:ext cx="1809750" cy="319112"/>
        </a:xfrm>
        <a:prstGeom prst="rect">
          <a:avLst/>
        </a:prstGeom>
      </xdr:spPr>
    </xdr:pic>
    <xdr:clientData/>
  </xdr:twoCellAnchor>
  <xdr:twoCellAnchor>
    <xdr:from>
      <xdr:col>1</xdr:col>
      <xdr:colOff>2167603</xdr:colOff>
      <xdr:row>2</xdr:row>
      <xdr:rowOff>4152</xdr:rowOff>
    </xdr:from>
    <xdr:to>
      <xdr:col>1</xdr:col>
      <xdr:colOff>3463003</xdr:colOff>
      <xdr:row>3</xdr:row>
      <xdr:rowOff>158839</xdr:rowOff>
    </xdr:to>
    <xdr:pic>
      <xdr:nvPicPr>
        <xdr:cNvPr id="3" name="WordPictureWatermark108720828" descr="Logotip Generalitat de Catalunya" title="Logotip Generalitat de Cataluny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7203" y="372452"/>
          <a:ext cx="1295400" cy="338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1809750</xdr:colOff>
      <xdr:row>3</xdr:row>
      <xdr:rowOff>134962</xdr:rowOff>
    </xdr:to>
    <xdr:pic>
      <xdr:nvPicPr>
        <xdr:cNvPr id="2" name="Imatge 1" descr="Logo SOC" title="Logo SOC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68300"/>
          <a:ext cx="1809750" cy="319112"/>
        </a:xfrm>
        <a:prstGeom prst="rect">
          <a:avLst/>
        </a:prstGeom>
      </xdr:spPr>
    </xdr:pic>
    <xdr:clientData/>
  </xdr:twoCellAnchor>
  <xdr:twoCellAnchor>
    <xdr:from>
      <xdr:col>1</xdr:col>
      <xdr:colOff>2167603</xdr:colOff>
      <xdr:row>2</xdr:row>
      <xdr:rowOff>4152</xdr:rowOff>
    </xdr:from>
    <xdr:to>
      <xdr:col>1</xdr:col>
      <xdr:colOff>3463003</xdr:colOff>
      <xdr:row>3</xdr:row>
      <xdr:rowOff>158839</xdr:rowOff>
    </xdr:to>
    <xdr:pic>
      <xdr:nvPicPr>
        <xdr:cNvPr id="3" name="WordPictureWatermark108720828" descr="Logotip Generalitat de Catalunya" title="Logotip Generalitat de Cataluny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7203" y="372452"/>
          <a:ext cx="1295400" cy="338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52"/>
  <sheetViews>
    <sheetView showGridLines="0" tabSelected="1" topLeftCell="A10" zoomScale="110" zoomScaleNormal="110" workbookViewId="0">
      <selection activeCell="D47" sqref="D47"/>
    </sheetView>
  </sheetViews>
  <sheetFormatPr defaultRowHeight="14.5" x14ac:dyDescent="0.35"/>
  <cols>
    <col min="1" max="1" width="4" customWidth="1"/>
    <col min="2" max="2" width="31.1796875" customWidth="1"/>
    <col min="3" max="3" width="20.81640625" customWidth="1"/>
    <col min="4" max="4" width="18.1796875" customWidth="1"/>
    <col min="5" max="5" width="13" customWidth="1"/>
  </cols>
  <sheetData>
    <row r="6" spans="2:7" ht="20.5" thickBot="1" x14ac:dyDescent="0.45">
      <c r="B6" s="21" t="s">
        <v>112</v>
      </c>
      <c r="C6" s="22"/>
      <c r="D6" s="22"/>
      <c r="E6" s="23"/>
    </row>
    <row r="7" spans="2:7" ht="15.5" x14ac:dyDescent="0.35">
      <c r="B7" s="17"/>
      <c r="C7" s="18"/>
      <c r="D7" s="18"/>
      <c r="E7" s="15"/>
    </row>
    <row r="8" spans="2:7" ht="16" thickBot="1" x14ac:dyDescent="0.4">
      <c r="B8" s="17"/>
      <c r="C8" s="18"/>
      <c r="D8" s="18"/>
      <c r="E8" s="15"/>
    </row>
    <row r="9" spans="2:7" x14ac:dyDescent="0.35">
      <c r="B9" s="174" t="s">
        <v>101</v>
      </c>
      <c r="C9" s="37" t="s">
        <v>102</v>
      </c>
      <c r="D9" s="38" t="s">
        <v>104</v>
      </c>
      <c r="E9" s="176" t="s">
        <v>106</v>
      </c>
    </row>
    <row r="10" spans="2:7" ht="15" thickBot="1" x14ac:dyDescent="0.4">
      <c r="B10" s="175"/>
      <c r="C10" s="39" t="s">
        <v>103</v>
      </c>
      <c r="D10" s="40" t="s">
        <v>105</v>
      </c>
      <c r="E10" s="177"/>
    </row>
    <row r="11" spans="2:7" x14ac:dyDescent="0.35">
      <c r="B11" s="106" t="s">
        <v>0</v>
      </c>
      <c r="C11" s="107">
        <v>38482270.950000003</v>
      </c>
      <c r="D11" s="108">
        <v>37524204.030000001</v>
      </c>
      <c r="E11" s="109">
        <f>D11/C11</f>
        <v>0.97510368030917882</v>
      </c>
    </row>
    <row r="12" spans="2:7" x14ac:dyDescent="0.35">
      <c r="B12" s="98" t="s">
        <v>1</v>
      </c>
      <c r="C12" s="99">
        <v>47978482.046073824</v>
      </c>
      <c r="D12" s="100">
        <v>47679846.116073847</v>
      </c>
      <c r="E12" s="101">
        <f t="shared" ref="E12:E19" si="0">D12/C12</f>
        <v>0.99377562779678619</v>
      </c>
      <c r="G12" s="49"/>
    </row>
    <row r="13" spans="2:7" x14ac:dyDescent="0.35">
      <c r="B13" s="110" t="s">
        <v>2</v>
      </c>
      <c r="C13" s="99">
        <v>83112564.459999993</v>
      </c>
      <c r="D13" s="100">
        <v>82628619.01000002</v>
      </c>
      <c r="E13" s="101">
        <f t="shared" si="0"/>
        <v>0.99417722876024495</v>
      </c>
    </row>
    <row r="14" spans="2:7" x14ac:dyDescent="0.35">
      <c r="B14" s="98" t="s">
        <v>3</v>
      </c>
      <c r="C14" s="99">
        <v>49220140.310000002</v>
      </c>
      <c r="D14" s="100">
        <v>48676777.50999999</v>
      </c>
      <c r="E14" s="101">
        <f t="shared" si="0"/>
        <v>0.98896055971035868</v>
      </c>
    </row>
    <row r="15" spans="2:7" x14ac:dyDescent="0.35">
      <c r="B15" s="98" t="s">
        <v>4</v>
      </c>
      <c r="C15" s="99">
        <v>346386.81</v>
      </c>
      <c r="D15" s="100">
        <v>346386.81</v>
      </c>
      <c r="E15" s="101">
        <f t="shared" si="0"/>
        <v>1</v>
      </c>
    </row>
    <row r="16" spans="2:7" ht="15" thickBot="1" x14ac:dyDescent="0.4">
      <c r="B16" s="102" t="s">
        <v>5</v>
      </c>
      <c r="C16" s="103">
        <v>10000000</v>
      </c>
      <c r="D16" s="104">
        <v>10013862.600000056</v>
      </c>
      <c r="E16" s="105">
        <f t="shared" si="0"/>
        <v>1.0013862600000056</v>
      </c>
    </row>
    <row r="17" spans="2:5" ht="15" thickBot="1" x14ac:dyDescent="0.4">
      <c r="B17" s="24" t="s">
        <v>107</v>
      </c>
      <c r="C17" s="25">
        <v>229139844.57607383</v>
      </c>
      <c r="D17" s="26">
        <v>226869696.07607391</v>
      </c>
      <c r="E17" s="27">
        <f t="shared" si="0"/>
        <v>0.99009273789026153</v>
      </c>
    </row>
    <row r="18" spans="2:5" ht="15" thickBot="1" x14ac:dyDescent="0.4">
      <c r="B18" s="98" t="s">
        <v>6</v>
      </c>
      <c r="C18" s="111">
        <v>1000000</v>
      </c>
      <c r="D18" s="112">
        <v>435736.66000000003</v>
      </c>
      <c r="E18" s="113">
        <f t="shared" si="0"/>
        <v>0.43573666000000005</v>
      </c>
    </row>
    <row r="19" spans="2:5" ht="15" thickBot="1" x14ac:dyDescent="0.4">
      <c r="B19" s="28" t="s">
        <v>103</v>
      </c>
      <c r="C19" s="29">
        <v>230139844.57607383</v>
      </c>
      <c r="D19" s="30">
        <v>227305432.73607391</v>
      </c>
      <c r="E19" s="31">
        <f t="shared" si="0"/>
        <v>0.9876839586590449</v>
      </c>
    </row>
    <row r="20" spans="2:5" ht="15" thickBot="1" x14ac:dyDescent="0.4">
      <c r="B20" s="14"/>
      <c r="C20" s="14"/>
      <c r="D20" s="14"/>
      <c r="E20" s="15"/>
    </row>
    <row r="21" spans="2:5" x14ac:dyDescent="0.35">
      <c r="B21" s="178" t="s">
        <v>108</v>
      </c>
      <c r="C21" s="50" t="s">
        <v>102</v>
      </c>
      <c r="D21" s="51" t="s">
        <v>104</v>
      </c>
      <c r="E21" s="180" t="s">
        <v>106</v>
      </c>
    </row>
    <row r="22" spans="2:5" ht="15" thickBot="1" x14ac:dyDescent="0.4">
      <c r="B22" s="179"/>
      <c r="C22" s="52" t="s">
        <v>103</v>
      </c>
      <c r="D22" s="53" t="s">
        <v>105</v>
      </c>
      <c r="E22" s="181"/>
    </row>
    <row r="23" spans="2:5" x14ac:dyDescent="0.35">
      <c r="B23" s="114" t="s">
        <v>0</v>
      </c>
      <c r="C23" s="115">
        <v>25967804.149999999</v>
      </c>
      <c r="D23" s="116">
        <v>23730975.979999997</v>
      </c>
      <c r="E23" s="117">
        <f t="shared" ref="E23:E30" si="1">D23/C23</f>
        <v>0.91386148181497273</v>
      </c>
    </row>
    <row r="24" spans="2:5" x14ac:dyDescent="0.35">
      <c r="B24" s="118" t="s">
        <v>1</v>
      </c>
      <c r="C24" s="119">
        <v>108197243.72</v>
      </c>
      <c r="D24" s="120">
        <v>107887231.11999999</v>
      </c>
      <c r="E24" s="121">
        <f t="shared" si="1"/>
        <v>0.99713474586467021</v>
      </c>
    </row>
    <row r="25" spans="2:5" x14ac:dyDescent="0.35">
      <c r="B25" s="118" t="s">
        <v>2</v>
      </c>
      <c r="C25" s="119">
        <v>134765175.49000001</v>
      </c>
      <c r="D25" s="120">
        <v>123867004.96000004</v>
      </c>
      <c r="E25" s="121">
        <f t="shared" si="1"/>
        <v>0.91913214604311</v>
      </c>
    </row>
    <row r="26" spans="2:5" x14ac:dyDescent="0.35">
      <c r="B26" s="118" t="s">
        <v>3</v>
      </c>
      <c r="C26" s="119">
        <v>52842000</v>
      </c>
      <c r="D26" s="120">
        <v>51829269.860000007</v>
      </c>
      <c r="E26" s="121">
        <f t="shared" si="1"/>
        <v>0.9808347500094623</v>
      </c>
    </row>
    <row r="27" spans="2:5" x14ac:dyDescent="0.35">
      <c r="B27" s="118" t="s">
        <v>4</v>
      </c>
      <c r="C27" s="119">
        <v>2230251.16</v>
      </c>
      <c r="D27" s="120">
        <v>2045314.82200903</v>
      </c>
      <c r="E27" s="121">
        <f t="shared" si="1"/>
        <v>0.91707824602545207</v>
      </c>
    </row>
    <row r="28" spans="2:5" x14ac:dyDescent="0.35">
      <c r="B28" s="43" t="s">
        <v>107</v>
      </c>
      <c r="C28" s="41">
        <v>324002474.52000004</v>
      </c>
      <c r="D28" s="42">
        <v>309359796.74200904</v>
      </c>
      <c r="E28" s="44">
        <f t="shared" si="1"/>
        <v>0.9548068952260822</v>
      </c>
    </row>
    <row r="29" spans="2:5" x14ac:dyDescent="0.35">
      <c r="B29" s="118" t="s">
        <v>6</v>
      </c>
      <c r="C29" s="119">
        <v>1065000</v>
      </c>
      <c r="D29" s="120">
        <v>828750.14000000048</v>
      </c>
      <c r="E29" s="121">
        <f t="shared" si="1"/>
        <v>0.77816914553990657</v>
      </c>
    </row>
    <row r="30" spans="2:5" ht="15" thickBot="1" x14ac:dyDescent="0.4">
      <c r="B30" s="45" t="s">
        <v>103</v>
      </c>
      <c r="C30" s="46">
        <v>325067474.52000004</v>
      </c>
      <c r="D30" s="47">
        <v>310188546.88200903</v>
      </c>
      <c r="E30" s="48">
        <f t="shared" si="1"/>
        <v>0.95422818705574441</v>
      </c>
    </row>
    <row r="31" spans="2:5" ht="15" thickBot="1" x14ac:dyDescent="0.4">
      <c r="B31" s="14"/>
      <c r="C31" s="16"/>
      <c r="D31" s="16"/>
      <c r="E31" s="15"/>
    </row>
    <row r="32" spans="2:5" x14ac:dyDescent="0.35">
      <c r="B32" s="174" t="s">
        <v>109</v>
      </c>
      <c r="C32" s="37" t="s">
        <v>102</v>
      </c>
      <c r="D32" s="38" t="s">
        <v>104</v>
      </c>
      <c r="E32" s="176" t="s">
        <v>106</v>
      </c>
    </row>
    <row r="33" spans="2:6" ht="15" thickBot="1" x14ac:dyDescent="0.4">
      <c r="B33" s="175"/>
      <c r="C33" s="39" t="s">
        <v>103</v>
      </c>
      <c r="D33" s="40" t="s">
        <v>105</v>
      </c>
      <c r="E33" s="177"/>
    </row>
    <row r="34" spans="2:6" x14ac:dyDescent="0.35">
      <c r="B34" s="122" t="s">
        <v>0</v>
      </c>
      <c r="C34" s="170">
        <f>SUM('DETALL 2022'!C10:C17)</f>
        <v>44387139.230000004</v>
      </c>
      <c r="D34" s="171">
        <v>37815849.940000013</v>
      </c>
      <c r="E34" s="109">
        <f t="shared" ref="E34:E40" si="2">D34/C34</f>
        <v>0.85195510672698083</v>
      </c>
    </row>
    <row r="35" spans="2:6" x14ac:dyDescent="0.35">
      <c r="B35" s="124" t="s">
        <v>1</v>
      </c>
      <c r="C35" s="128">
        <f>SUM('DETALL 2022'!C18:C31)</f>
        <v>172704597.43000001</v>
      </c>
      <c r="D35" s="126">
        <v>150255172.20999998</v>
      </c>
      <c r="E35" s="127">
        <f t="shared" si="2"/>
        <v>0.87001257896971074</v>
      </c>
    </row>
    <row r="36" spans="2:6" x14ac:dyDescent="0.35">
      <c r="B36" s="124" t="s">
        <v>2</v>
      </c>
      <c r="C36" s="128">
        <f>SUM('DETALL 2022'!C32:C53)</f>
        <v>379047945.23000002</v>
      </c>
      <c r="D36" s="126">
        <v>338784552.89000177</v>
      </c>
      <c r="E36" s="127">
        <f t="shared" si="2"/>
        <v>0.89377757392783885</v>
      </c>
    </row>
    <row r="37" spans="2:6" x14ac:dyDescent="0.35">
      <c r="B37" s="124" t="s">
        <v>3</v>
      </c>
      <c r="C37" s="128">
        <f>SUM('DETALL 2022'!C54:C62)</f>
        <v>57295000</v>
      </c>
      <c r="D37" s="126">
        <v>54941331.890000008</v>
      </c>
      <c r="E37" s="127">
        <f t="shared" si="2"/>
        <v>0.95892018308752958</v>
      </c>
    </row>
    <row r="38" spans="2:6" ht="15" thickBot="1" x14ac:dyDescent="0.4">
      <c r="B38" s="129" t="s">
        <v>4</v>
      </c>
      <c r="C38" s="172">
        <f>SUM('DETALL 2022'!C63:C65)</f>
        <v>3166901.6</v>
      </c>
      <c r="D38" s="173">
        <v>2253959</v>
      </c>
      <c r="E38" s="132">
        <f t="shared" si="2"/>
        <v>0.71172372390730421</v>
      </c>
    </row>
    <row r="39" spans="2:6" ht="15" thickBot="1" x14ac:dyDescent="0.4">
      <c r="B39" s="24" t="s">
        <v>107</v>
      </c>
      <c r="C39" s="25">
        <f>SUM(C34:C38)</f>
        <v>656601583.49000013</v>
      </c>
      <c r="D39" s="26">
        <v>584050865.93000197</v>
      </c>
      <c r="E39" s="27">
        <v>0.8895057225199291</v>
      </c>
      <c r="F39" s="169"/>
    </row>
    <row r="40" spans="2:6" ht="15" thickBot="1" x14ac:dyDescent="0.4">
      <c r="B40" s="133" t="s">
        <v>6</v>
      </c>
      <c r="C40" s="134">
        <v>1150000</v>
      </c>
      <c r="D40" s="135">
        <v>806404.60999999987</v>
      </c>
      <c r="E40" s="113">
        <f t="shared" si="2"/>
        <v>0.70122139999999988</v>
      </c>
    </row>
    <row r="41" spans="2:6" ht="15" thickBot="1" x14ac:dyDescent="0.4">
      <c r="B41" s="28" t="s">
        <v>103</v>
      </c>
      <c r="C41" s="32">
        <v>657751583.49000001</v>
      </c>
      <c r="D41" s="33">
        <v>584857270.54000199</v>
      </c>
      <c r="E41" s="31">
        <v>0.88917652989412188</v>
      </c>
    </row>
    <row r="42" spans="2:6" ht="15" thickBot="1" x14ac:dyDescent="0.4">
      <c r="B42" s="14"/>
      <c r="C42" s="14"/>
      <c r="D42" s="14"/>
      <c r="E42" s="15"/>
    </row>
    <row r="43" spans="2:6" x14ac:dyDescent="0.35">
      <c r="B43" s="174" t="s">
        <v>110</v>
      </c>
      <c r="C43" s="37" t="s">
        <v>102</v>
      </c>
      <c r="D43" s="38" t="s">
        <v>104</v>
      </c>
      <c r="E43" s="176" t="s">
        <v>106</v>
      </c>
    </row>
    <row r="44" spans="2:6" ht="15" thickBot="1" x14ac:dyDescent="0.4">
      <c r="B44" s="175"/>
      <c r="C44" s="39" t="s">
        <v>103</v>
      </c>
      <c r="D44" s="40" t="s">
        <v>105</v>
      </c>
      <c r="E44" s="177"/>
    </row>
    <row r="45" spans="2:6" x14ac:dyDescent="0.35">
      <c r="B45" s="122" t="s">
        <v>0</v>
      </c>
      <c r="C45" s="125">
        <v>60740475.969999999</v>
      </c>
      <c r="D45" s="123">
        <v>57252286.749999978</v>
      </c>
      <c r="E45" s="109">
        <f t="shared" ref="E45:E52" si="3">D45/C45</f>
        <v>0.94257224421944186</v>
      </c>
    </row>
    <row r="46" spans="2:6" x14ac:dyDescent="0.35">
      <c r="B46" s="124" t="s">
        <v>1</v>
      </c>
      <c r="C46" s="128">
        <v>183352142.13999999</v>
      </c>
      <c r="D46" s="126">
        <v>167444644.27999994</v>
      </c>
      <c r="E46" s="127">
        <f t="shared" si="3"/>
        <v>0.91324073079084211</v>
      </c>
    </row>
    <row r="47" spans="2:6" x14ac:dyDescent="0.35">
      <c r="B47" s="124" t="s">
        <v>2</v>
      </c>
      <c r="C47" s="128">
        <v>173450252.07999998</v>
      </c>
      <c r="D47" s="126">
        <v>172306922.59999987</v>
      </c>
      <c r="E47" s="127">
        <f t="shared" si="3"/>
        <v>0.99340831468222501</v>
      </c>
    </row>
    <row r="48" spans="2:6" x14ac:dyDescent="0.35">
      <c r="B48" s="124" t="s">
        <v>3</v>
      </c>
      <c r="C48" s="128">
        <v>56315815</v>
      </c>
      <c r="D48" s="126">
        <v>56156671.820000008</v>
      </c>
      <c r="E48" s="127">
        <f t="shared" si="3"/>
        <v>0.99717409434632187</v>
      </c>
    </row>
    <row r="49" spans="2:5" ht="15" thickBot="1" x14ac:dyDescent="0.4">
      <c r="B49" s="129" t="s">
        <v>4</v>
      </c>
      <c r="C49" s="130">
        <v>633415.4</v>
      </c>
      <c r="D49" s="131">
        <v>295110</v>
      </c>
      <c r="E49" s="132">
        <f t="shared" si="3"/>
        <v>0.46590278670205998</v>
      </c>
    </row>
    <row r="50" spans="2:5" ht="15" thickBot="1" x14ac:dyDescent="0.4">
      <c r="B50" s="24" t="s">
        <v>107</v>
      </c>
      <c r="C50" s="25">
        <v>474492100.58999991</v>
      </c>
      <c r="D50" s="26">
        <v>453455635.44999975</v>
      </c>
      <c r="E50" s="27">
        <f t="shared" si="3"/>
        <v>0.9556652995616941</v>
      </c>
    </row>
    <row r="51" spans="2:5" ht="15" thickBot="1" x14ac:dyDescent="0.4">
      <c r="B51" s="133" t="s">
        <v>6</v>
      </c>
      <c r="C51" s="134">
        <v>973000</v>
      </c>
      <c r="D51" s="135">
        <v>377077.78</v>
      </c>
      <c r="E51" s="113">
        <f t="shared" si="3"/>
        <v>0.38754139773895174</v>
      </c>
    </row>
    <row r="52" spans="2:5" ht="15" thickBot="1" x14ac:dyDescent="0.4">
      <c r="B52" s="28" t="s">
        <v>103</v>
      </c>
      <c r="C52" s="32">
        <v>475465100.58999991</v>
      </c>
      <c r="D52" s="33">
        <v>453832713.22999972</v>
      </c>
      <c r="E52" s="31">
        <f t="shared" si="3"/>
        <v>0.95450268098929492</v>
      </c>
    </row>
  </sheetData>
  <mergeCells count="8">
    <mergeCell ref="B43:B44"/>
    <mergeCell ref="E43:E44"/>
    <mergeCell ref="E9:E10"/>
    <mergeCell ref="B9:B10"/>
    <mergeCell ref="B21:B22"/>
    <mergeCell ref="E21:E22"/>
    <mergeCell ref="B32:B33"/>
    <mergeCell ref="E32:E3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51"/>
  <sheetViews>
    <sheetView showGridLines="0" zoomScaleNormal="100" workbookViewId="0">
      <selection activeCell="B34" sqref="B34"/>
    </sheetView>
  </sheetViews>
  <sheetFormatPr defaultRowHeight="14.5" x14ac:dyDescent="0.35"/>
  <cols>
    <col min="2" max="2" width="60.36328125" customWidth="1"/>
    <col min="3" max="3" width="23.6328125" customWidth="1"/>
    <col min="4" max="4" width="31.6328125" customWidth="1"/>
    <col min="5" max="5" width="16.08984375" customWidth="1"/>
  </cols>
  <sheetData>
    <row r="6" spans="2:5" ht="20.5" thickBot="1" x14ac:dyDescent="0.4">
      <c r="B6" s="34" t="s">
        <v>101</v>
      </c>
      <c r="C6" s="35"/>
      <c r="D6" s="35"/>
      <c r="E6" s="36"/>
    </row>
    <row r="7" spans="2:5" x14ac:dyDescent="0.35">
      <c r="B7" s="4"/>
      <c r="C7" s="4"/>
      <c r="D7" s="4"/>
    </row>
    <row r="8" spans="2:5" ht="15" thickBot="1" x14ac:dyDescent="0.4">
      <c r="B8" s="4"/>
      <c r="C8" s="4"/>
      <c r="D8" s="4"/>
    </row>
    <row r="9" spans="2:5" ht="28" customHeight="1" thickBot="1" x14ac:dyDescent="0.4">
      <c r="B9" s="4"/>
      <c r="C9" s="64" t="s">
        <v>102</v>
      </c>
      <c r="D9" s="54" t="s">
        <v>111</v>
      </c>
      <c r="E9" s="55" t="s">
        <v>106</v>
      </c>
    </row>
    <row r="10" spans="2:5" x14ac:dyDescent="0.35">
      <c r="B10" s="84" t="s">
        <v>7</v>
      </c>
      <c r="C10" s="85">
        <v>250000</v>
      </c>
      <c r="D10" s="85">
        <v>250000</v>
      </c>
      <c r="E10" s="86">
        <f>D10/C10</f>
        <v>1</v>
      </c>
    </row>
    <row r="11" spans="2:5" x14ac:dyDescent="0.35">
      <c r="B11" s="87" t="s">
        <v>8</v>
      </c>
      <c r="C11" s="88">
        <v>1037600</v>
      </c>
      <c r="D11" s="88">
        <v>1037600</v>
      </c>
      <c r="E11" s="89">
        <f t="shared" ref="E11:E51" si="0">D11/C11</f>
        <v>1</v>
      </c>
    </row>
    <row r="12" spans="2:5" x14ac:dyDescent="0.35">
      <c r="B12" s="87" t="s">
        <v>9</v>
      </c>
      <c r="C12" s="90">
        <v>10480340.729999999</v>
      </c>
      <c r="D12" s="90">
        <v>10480340.73</v>
      </c>
      <c r="E12" s="89">
        <f t="shared" si="0"/>
        <v>1.0000000000000002</v>
      </c>
    </row>
    <row r="13" spans="2:5" x14ac:dyDescent="0.35">
      <c r="B13" s="87" t="s">
        <v>10</v>
      </c>
      <c r="C13" s="90">
        <v>5764500</v>
      </c>
      <c r="D13" s="90">
        <v>5734000</v>
      </c>
      <c r="E13" s="89">
        <f t="shared" si="0"/>
        <v>0.99470899470899465</v>
      </c>
    </row>
    <row r="14" spans="2:5" x14ac:dyDescent="0.35">
      <c r="B14" s="87" t="s">
        <v>11</v>
      </c>
      <c r="C14" s="90">
        <v>201063.42</v>
      </c>
      <c r="D14" s="90">
        <v>201063.42</v>
      </c>
      <c r="E14" s="89">
        <f t="shared" si="0"/>
        <v>1</v>
      </c>
    </row>
    <row r="15" spans="2:5" x14ac:dyDescent="0.35">
      <c r="B15" s="87" t="s">
        <v>12</v>
      </c>
      <c r="C15" s="90">
        <v>3238400</v>
      </c>
      <c r="D15" s="90">
        <v>3070390.2900000005</v>
      </c>
      <c r="E15" s="89">
        <f t="shared" si="0"/>
        <v>0.94811953125000015</v>
      </c>
    </row>
    <row r="16" spans="2:5" x14ac:dyDescent="0.35">
      <c r="B16" s="87" t="s">
        <v>13</v>
      </c>
      <c r="C16" s="90">
        <v>8000000</v>
      </c>
      <c r="D16" s="90">
        <v>7998398.8399999989</v>
      </c>
      <c r="E16" s="89">
        <f t="shared" si="0"/>
        <v>0.9997998549999999</v>
      </c>
    </row>
    <row r="17" spans="2:5" x14ac:dyDescent="0.35">
      <c r="B17" s="87" t="s">
        <v>14</v>
      </c>
      <c r="C17" s="90">
        <v>112341.8</v>
      </c>
      <c r="D17" s="90">
        <v>112341.8</v>
      </c>
      <c r="E17" s="89">
        <f t="shared" si="0"/>
        <v>1</v>
      </c>
    </row>
    <row r="18" spans="2:5" x14ac:dyDescent="0.35">
      <c r="B18" s="87" t="s">
        <v>15</v>
      </c>
      <c r="C18" s="90">
        <v>9398025</v>
      </c>
      <c r="D18" s="90">
        <v>8640068.9499999993</v>
      </c>
      <c r="E18" s="89">
        <f t="shared" si="0"/>
        <v>0.91934943246054346</v>
      </c>
    </row>
    <row r="19" spans="2:5" x14ac:dyDescent="0.35">
      <c r="B19" s="87" t="s">
        <v>16</v>
      </c>
      <c r="C19" s="90">
        <v>38417716</v>
      </c>
      <c r="D19" s="91">
        <v>38512369.26000002</v>
      </c>
      <c r="E19" s="89">
        <f t="shared" si="0"/>
        <v>1.0024637919651449</v>
      </c>
    </row>
    <row r="20" spans="2:5" x14ac:dyDescent="0.35">
      <c r="B20" s="87" t="s">
        <v>17</v>
      </c>
      <c r="C20" s="90">
        <v>5000000</v>
      </c>
      <c r="D20" s="90">
        <v>4999957.8199999994</v>
      </c>
      <c r="E20" s="89">
        <f t="shared" si="0"/>
        <v>0.99999156399999989</v>
      </c>
    </row>
    <row r="21" spans="2:5" x14ac:dyDescent="0.35">
      <c r="B21" s="87" t="s">
        <v>18</v>
      </c>
      <c r="C21" s="90">
        <v>1500000</v>
      </c>
      <c r="D21" s="90">
        <v>1103300.8</v>
      </c>
      <c r="E21" s="89">
        <f t="shared" si="0"/>
        <v>0.73553386666666665</v>
      </c>
    </row>
    <row r="22" spans="2:5" x14ac:dyDescent="0.35">
      <c r="B22" s="87" t="s">
        <v>19</v>
      </c>
      <c r="C22" s="90">
        <v>1252234.4360738255</v>
      </c>
      <c r="D22" s="90">
        <v>1252234.4360738255</v>
      </c>
      <c r="E22" s="89">
        <f t="shared" si="0"/>
        <v>1</v>
      </c>
    </row>
    <row r="23" spans="2:5" x14ac:dyDescent="0.35">
      <c r="B23" s="87" t="s">
        <v>19</v>
      </c>
      <c r="C23" s="90">
        <v>660000</v>
      </c>
      <c r="D23" s="90">
        <v>660000</v>
      </c>
      <c r="E23" s="89">
        <f t="shared" si="0"/>
        <v>1</v>
      </c>
    </row>
    <row r="24" spans="2:5" x14ac:dyDescent="0.35">
      <c r="B24" s="87" t="s">
        <v>20</v>
      </c>
      <c r="C24" s="90">
        <v>519571</v>
      </c>
      <c r="D24" s="90">
        <v>519571</v>
      </c>
      <c r="E24" s="89">
        <f t="shared" si="0"/>
        <v>1</v>
      </c>
    </row>
    <row r="25" spans="2:5" x14ac:dyDescent="0.35">
      <c r="B25" s="87" t="s">
        <v>21</v>
      </c>
      <c r="C25" s="90">
        <v>268800</v>
      </c>
      <c r="D25" s="90">
        <v>268800</v>
      </c>
      <c r="E25" s="89">
        <f t="shared" si="0"/>
        <v>1</v>
      </c>
    </row>
    <row r="26" spans="2:5" x14ac:dyDescent="0.35">
      <c r="B26" s="87" t="s">
        <v>22</v>
      </c>
      <c r="C26" s="90">
        <v>64047.26</v>
      </c>
      <c r="D26" s="90">
        <v>65648.36</v>
      </c>
      <c r="E26" s="89">
        <f t="shared" si="0"/>
        <v>1.0249987275021601</v>
      </c>
    </row>
    <row r="27" spans="2:5" x14ac:dyDescent="0.35">
      <c r="B27" s="87" t="s">
        <v>22</v>
      </c>
      <c r="C27" s="90">
        <v>63619.11</v>
      </c>
      <c r="D27" s="90">
        <v>65470.2</v>
      </c>
      <c r="E27" s="89">
        <f t="shared" si="0"/>
        <v>1.0290964460207004</v>
      </c>
    </row>
    <row r="28" spans="2:5" x14ac:dyDescent="0.35">
      <c r="B28" s="87" t="s">
        <v>23</v>
      </c>
      <c r="C28" s="90">
        <v>232494.24</v>
      </c>
      <c r="D28" s="90">
        <v>232494.24</v>
      </c>
      <c r="E28" s="89">
        <f t="shared" si="0"/>
        <v>1</v>
      </c>
    </row>
    <row r="29" spans="2:5" x14ac:dyDescent="0.35">
      <c r="B29" s="87" t="s">
        <v>25</v>
      </c>
      <c r="C29" s="90">
        <v>13115000</v>
      </c>
      <c r="D29" s="90">
        <v>12799463.600000026</v>
      </c>
      <c r="E29" s="89">
        <f t="shared" si="0"/>
        <v>0.97594080060999056</v>
      </c>
    </row>
    <row r="30" spans="2:5" x14ac:dyDescent="0.35">
      <c r="B30" s="87" t="s">
        <v>26</v>
      </c>
      <c r="C30" s="90">
        <v>10300000</v>
      </c>
      <c r="D30" s="90">
        <v>10290421.390000001</v>
      </c>
      <c r="E30" s="89">
        <f t="shared" si="0"/>
        <v>0.99907003786407778</v>
      </c>
    </row>
    <row r="31" spans="2:5" x14ac:dyDescent="0.35">
      <c r="B31" s="87" t="s">
        <v>27</v>
      </c>
      <c r="C31" s="90">
        <v>625855.36</v>
      </c>
      <c r="D31" s="90">
        <v>613819.68000000005</v>
      </c>
      <c r="E31" s="89">
        <f t="shared" si="0"/>
        <v>0.98076923076923084</v>
      </c>
    </row>
    <row r="32" spans="2:5" x14ac:dyDescent="0.35">
      <c r="B32" s="87" t="s">
        <v>28</v>
      </c>
      <c r="C32" s="90">
        <v>1000000</v>
      </c>
      <c r="D32" s="90">
        <v>998846.1</v>
      </c>
      <c r="E32" s="89">
        <f t="shared" si="0"/>
        <v>0.99884609999999996</v>
      </c>
    </row>
    <row r="33" spans="2:5" x14ac:dyDescent="0.35">
      <c r="B33" s="87" t="s">
        <v>29</v>
      </c>
      <c r="C33" s="90">
        <v>3000000</v>
      </c>
      <c r="D33" s="90">
        <v>2992000</v>
      </c>
      <c r="E33" s="89">
        <f t="shared" si="0"/>
        <v>0.99733333333333329</v>
      </c>
    </row>
    <row r="34" spans="2:5" x14ac:dyDescent="0.35">
      <c r="B34" s="87" t="s">
        <v>30</v>
      </c>
      <c r="C34" s="90">
        <v>19500000</v>
      </c>
      <c r="D34" s="90">
        <v>19467640.330000002</v>
      </c>
      <c r="E34" s="89">
        <f t="shared" si="0"/>
        <v>0.99834052974358989</v>
      </c>
    </row>
    <row r="35" spans="2:5" x14ac:dyDescent="0.35">
      <c r="B35" s="87" t="s">
        <v>31</v>
      </c>
      <c r="C35" s="90">
        <v>10300000</v>
      </c>
      <c r="D35" s="90">
        <v>10225828.859999999</v>
      </c>
      <c r="E35" s="89">
        <f t="shared" si="0"/>
        <v>0.99279891844660184</v>
      </c>
    </row>
    <row r="36" spans="2:5" x14ac:dyDescent="0.35">
      <c r="B36" s="87" t="s">
        <v>32</v>
      </c>
      <c r="C36" s="90">
        <v>3770738.1</v>
      </c>
      <c r="D36" s="90">
        <v>3752037.6399999997</v>
      </c>
      <c r="E36" s="89">
        <f t="shared" si="0"/>
        <v>0.99504063673899801</v>
      </c>
    </row>
    <row r="37" spans="2:5" x14ac:dyDescent="0.35">
      <c r="B37" s="87" t="s">
        <v>33</v>
      </c>
      <c r="C37" s="90">
        <v>15000000</v>
      </c>
      <c r="D37" s="90">
        <v>14999442.509999998</v>
      </c>
      <c r="E37" s="89">
        <f t="shared" si="0"/>
        <v>0.99996283399999986</v>
      </c>
    </row>
    <row r="38" spans="2:5" x14ac:dyDescent="0.35">
      <c r="B38" s="87" t="s">
        <v>34</v>
      </c>
      <c r="C38" s="90">
        <v>6500971</v>
      </c>
      <c r="D38" s="90">
        <v>6489118.8999999994</v>
      </c>
      <c r="E38" s="89">
        <f t="shared" si="0"/>
        <v>0.99817687234722308</v>
      </c>
    </row>
    <row r="39" spans="2:5" x14ac:dyDescent="0.35">
      <c r="B39" s="87" t="s">
        <v>35</v>
      </c>
      <c r="C39" s="90">
        <v>7848000</v>
      </c>
      <c r="D39" s="90">
        <v>7308000</v>
      </c>
      <c r="E39" s="89">
        <f t="shared" si="0"/>
        <v>0.93119266055045868</v>
      </c>
    </row>
    <row r="40" spans="2:5" x14ac:dyDescent="0.35">
      <c r="B40" s="87" t="s">
        <v>36</v>
      </c>
      <c r="C40" s="90">
        <v>2168050.81</v>
      </c>
      <c r="D40" s="90">
        <v>2168050.81</v>
      </c>
      <c r="E40" s="89">
        <f t="shared" si="0"/>
        <v>1</v>
      </c>
    </row>
    <row r="41" spans="2:5" x14ac:dyDescent="0.35">
      <c r="B41" s="87" t="s">
        <v>37</v>
      </c>
      <c r="C41" s="90">
        <v>32650000</v>
      </c>
      <c r="D41" s="90">
        <v>32646637.199999992</v>
      </c>
      <c r="E41" s="89">
        <f t="shared" si="0"/>
        <v>0.99989700459418041</v>
      </c>
    </row>
    <row r="42" spans="2:5" x14ac:dyDescent="0.35">
      <c r="B42" s="87" t="s">
        <v>38</v>
      </c>
      <c r="C42" s="90">
        <v>6554089.5</v>
      </c>
      <c r="D42" s="90">
        <v>6554089.5</v>
      </c>
      <c r="E42" s="89">
        <f t="shared" si="0"/>
        <v>1</v>
      </c>
    </row>
    <row r="43" spans="2:5" x14ac:dyDescent="0.35">
      <c r="B43" s="87" t="s">
        <v>39</v>
      </c>
      <c r="C43" s="90">
        <v>36866.81</v>
      </c>
      <c r="D43" s="90">
        <v>36866.81</v>
      </c>
      <c r="E43" s="89">
        <f t="shared" si="0"/>
        <v>1</v>
      </c>
    </row>
    <row r="44" spans="2:5" x14ac:dyDescent="0.35">
      <c r="B44" s="87" t="s">
        <v>39</v>
      </c>
      <c r="C44" s="90">
        <v>23400</v>
      </c>
      <c r="D44" s="90">
        <v>23400</v>
      </c>
      <c r="E44" s="89">
        <f t="shared" si="0"/>
        <v>1</v>
      </c>
    </row>
    <row r="45" spans="2:5" x14ac:dyDescent="0.35">
      <c r="B45" s="87" t="s">
        <v>39</v>
      </c>
      <c r="C45" s="90">
        <v>9000</v>
      </c>
      <c r="D45" s="90">
        <v>9000</v>
      </c>
      <c r="E45" s="89">
        <f t="shared" si="0"/>
        <v>1</v>
      </c>
    </row>
    <row r="46" spans="2:5" x14ac:dyDescent="0.35">
      <c r="B46" s="87" t="s">
        <v>40</v>
      </c>
      <c r="C46" s="90">
        <v>277120</v>
      </c>
      <c r="D46" s="90">
        <v>277120</v>
      </c>
      <c r="E46" s="89">
        <f t="shared" si="0"/>
        <v>1</v>
      </c>
    </row>
    <row r="47" spans="2:5" ht="15" thickBot="1" x14ac:dyDescent="0.4">
      <c r="B47" s="92" t="s">
        <v>41</v>
      </c>
      <c r="C47" s="93">
        <v>10000000</v>
      </c>
      <c r="D47" s="93">
        <v>10013862.600000056</v>
      </c>
      <c r="E47" s="94">
        <f t="shared" si="0"/>
        <v>1.0013862600000056</v>
      </c>
    </row>
    <row r="48" spans="2:5" ht="25" customHeight="1" thickBot="1" x14ac:dyDescent="0.4">
      <c r="B48" s="56" t="s">
        <v>107</v>
      </c>
      <c r="C48" s="57">
        <v>229139844.57607383</v>
      </c>
      <c r="D48" s="57">
        <v>226869696.07607388</v>
      </c>
      <c r="E48" s="72">
        <f t="shared" si="0"/>
        <v>0.99009273789026131</v>
      </c>
    </row>
    <row r="49" spans="2:5" x14ac:dyDescent="0.35">
      <c r="B49" s="95" t="s">
        <v>42</v>
      </c>
      <c r="C49" s="96">
        <v>176528.36</v>
      </c>
      <c r="D49" s="96">
        <v>76919.880000000019</v>
      </c>
      <c r="E49" s="97">
        <f t="shared" si="0"/>
        <v>0.43573667143341743</v>
      </c>
    </row>
    <row r="50" spans="2:5" ht="15" thickBot="1" x14ac:dyDescent="0.4">
      <c r="B50" s="92" t="s">
        <v>42</v>
      </c>
      <c r="C50" s="93">
        <v>823471.64</v>
      </c>
      <c r="D50" s="93">
        <v>358816.78</v>
      </c>
      <c r="E50" s="94">
        <f t="shared" si="0"/>
        <v>0.43573665754900803</v>
      </c>
    </row>
    <row r="51" spans="2:5" ht="25" customHeight="1" thickBot="1" x14ac:dyDescent="0.4">
      <c r="B51" s="58" t="s">
        <v>103</v>
      </c>
      <c r="C51" s="59">
        <v>230139844.57607383</v>
      </c>
      <c r="D51" s="59">
        <v>227305432.73607388</v>
      </c>
      <c r="E51" s="80">
        <f t="shared" si="0"/>
        <v>0.98768395865904479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61"/>
  <sheetViews>
    <sheetView showGridLines="0" zoomScaleNormal="100" workbookViewId="0">
      <selection activeCell="B58" sqref="B58:E60"/>
    </sheetView>
  </sheetViews>
  <sheetFormatPr defaultRowHeight="14.5" x14ac:dyDescent="0.35"/>
  <cols>
    <col min="2" max="2" width="71.453125" customWidth="1"/>
    <col min="3" max="3" width="19" customWidth="1"/>
    <col min="4" max="4" width="17.81640625" customWidth="1"/>
    <col min="5" max="5" width="17.81640625" style="15" customWidth="1"/>
  </cols>
  <sheetData>
    <row r="6" spans="2:5" ht="20.5" thickBot="1" x14ac:dyDescent="0.4">
      <c r="B6" s="60" t="s">
        <v>108</v>
      </c>
      <c r="C6" s="61"/>
      <c r="D6" s="62"/>
      <c r="E6" s="81"/>
    </row>
    <row r="7" spans="2:5" x14ac:dyDescent="0.35">
      <c r="B7" s="6"/>
      <c r="C7" s="5"/>
      <c r="D7" s="4"/>
    </row>
    <row r="8" spans="2:5" ht="15" thickBot="1" x14ac:dyDescent="0.4">
      <c r="B8" s="7"/>
      <c r="C8" s="4"/>
      <c r="D8" s="4"/>
    </row>
    <row r="9" spans="2:5" ht="28" customHeight="1" thickBot="1" x14ac:dyDescent="0.4">
      <c r="B9" s="4"/>
      <c r="C9" s="65" t="s">
        <v>102</v>
      </c>
      <c r="D9" s="66" t="s">
        <v>111</v>
      </c>
      <c r="E9" s="67" t="s">
        <v>106</v>
      </c>
    </row>
    <row r="10" spans="2:5" x14ac:dyDescent="0.35">
      <c r="B10" s="136" t="s">
        <v>7</v>
      </c>
      <c r="C10" s="137">
        <v>250000</v>
      </c>
      <c r="D10" s="137">
        <v>250000</v>
      </c>
      <c r="E10" s="138">
        <f>D10/C10</f>
        <v>1</v>
      </c>
    </row>
    <row r="11" spans="2:5" x14ac:dyDescent="0.35">
      <c r="B11" s="139" t="s">
        <v>8</v>
      </c>
      <c r="C11" s="140">
        <v>2399450</v>
      </c>
      <c r="D11" s="140">
        <v>2010350</v>
      </c>
      <c r="E11" s="141">
        <f t="shared" ref="E11:E61" si="0">D11/C11</f>
        <v>0.83783783783783783</v>
      </c>
    </row>
    <row r="12" spans="2:5" x14ac:dyDescent="0.35">
      <c r="B12" s="139" t="s">
        <v>9</v>
      </c>
      <c r="C12" s="140">
        <v>10480340.73</v>
      </c>
      <c r="D12" s="140">
        <v>10480340.73</v>
      </c>
      <c r="E12" s="141">
        <f t="shared" si="0"/>
        <v>1</v>
      </c>
    </row>
    <row r="13" spans="2:5" x14ac:dyDescent="0.35">
      <c r="B13" s="139" t="s">
        <v>11</v>
      </c>
      <c r="C13" s="140">
        <v>201588.42</v>
      </c>
      <c r="D13" s="140">
        <v>201588.42</v>
      </c>
      <c r="E13" s="141">
        <f t="shared" si="0"/>
        <v>1</v>
      </c>
    </row>
    <row r="14" spans="2:5" x14ac:dyDescent="0.35">
      <c r="B14" s="139" t="s">
        <v>12</v>
      </c>
      <c r="C14" s="140">
        <v>3238400</v>
      </c>
      <c r="D14" s="140">
        <v>2713048.25</v>
      </c>
      <c r="E14" s="141">
        <f t="shared" si="0"/>
        <v>0.8377742866847826</v>
      </c>
    </row>
    <row r="15" spans="2:5" x14ac:dyDescent="0.35">
      <c r="B15" s="139" t="s">
        <v>15</v>
      </c>
      <c r="C15" s="140">
        <v>9398025</v>
      </c>
      <c r="D15" s="140">
        <v>8075648.5799999982</v>
      </c>
      <c r="E15" s="141">
        <f t="shared" si="0"/>
        <v>0.85929209381758387</v>
      </c>
    </row>
    <row r="16" spans="2:5" x14ac:dyDescent="0.35">
      <c r="B16" s="139" t="s">
        <v>16</v>
      </c>
      <c r="C16" s="140">
        <v>78100000</v>
      </c>
      <c r="D16" s="140">
        <v>78136418.069999993</v>
      </c>
      <c r="E16" s="141">
        <f t="shared" si="0"/>
        <v>1.0004663005121639</v>
      </c>
    </row>
    <row r="17" spans="2:5" x14ac:dyDescent="0.35">
      <c r="B17" s="139" t="s">
        <v>18</v>
      </c>
      <c r="C17" s="140">
        <v>2000000</v>
      </c>
      <c r="D17" s="140">
        <v>1818919.5</v>
      </c>
      <c r="E17" s="141">
        <f t="shared" si="0"/>
        <v>0.90945975000000001</v>
      </c>
    </row>
    <row r="18" spans="2:5" x14ac:dyDescent="0.35">
      <c r="B18" s="139" t="s">
        <v>19</v>
      </c>
      <c r="C18" s="140">
        <v>3581488.9</v>
      </c>
      <c r="D18" s="140">
        <v>3581488.9</v>
      </c>
      <c r="E18" s="141">
        <f t="shared" si="0"/>
        <v>1</v>
      </c>
    </row>
    <row r="19" spans="2:5" x14ac:dyDescent="0.35">
      <c r="B19" s="139" t="s">
        <v>19</v>
      </c>
      <c r="C19" s="140">
        <v>525505.9700000002</v>
      </c>
      <c r="D19" s="140">
        <v>525505.9700000002</v>
      </c>
      <c r="E19" s="141">
        <f t="shared" si="0"/>
        <v>1</v>
      </c>
    </row>
    <row r="20" spans="2:5" x14ac:dyDescent="0.35">
      <c r="B20" s="139" t="s">
        <v>19</v>
      </c>
      <c r="C20" s="140">
        <v>2763504.24</v>
      </c>
      <c r="D20" s="140">
        <v>2763504.24</v>
      </c>
      <c r="E20" s="141">
        <f t="shared" si="0"/>
        <v>1</v>
      </c>
    </row>
    <row r="21" spans="2:5" x14ac:dyDescent="0.35">
      <c r="B21" s="139" t="s">
        <v>43</v>
      </c>
      <c r="C21" s="140">
        <v>17000000</v>
      </c>
      <c r="D21" s="140">
        <v>16921288.030000001</v>
      </c>
      <c r="E21" s="141">
        <f t="shared" si="0"/>
        <v>0.99536988411764715</v>
      </c>
    </row>
    <row r="22" spans="2:5" x14ac:dyDescent="0.35">
      <c r="B22" s="139" t="s">
        <v>21</v>
      </c>
      <c r="C22" s="140">
        <v>262080</v>
      </c>
      <c r="D22" s="140">
        <v>262080</v>
      </c>
      <c r="E22" s="141">
        <f t="shared" si="0"/>
        <v>1</v>
      </c>
    </row>
    <row r="23" spans="2:5" x14ac:dyDescent="0.35">
      <c r="B23" s="139" t="s">
        <v>44</v>
      </c>
      <c r="C23" s="140">
        <v>47040</v>
      </c>
      <c r="D23" s="140">
        <v>47040</v>
      </c>
      <c r="E23" s="141">
        <f t="shared" si="0"/>
        <v>1</v>
      </c>
    </row>
    <row r="24" spans="2:5" x14ac:dyDescent="0.35">
      <c r="B24" s="139" t="s">
        <v>21</v>
      </c>
      <c r="C24" s="140">
        <v>436800</v>
      </c>
      <c r="D24" s="140">
        <v>436800</v>
      </c>
      <c r="E24" s="141">
        <f t="shared" si="0"/>
        <v>1</v>
      </c>
    </row>
    <row r="25" spans="2:5" x14ac:dyDescent="0.35">
      <c r="B25" s="139" t="s">
        <v>22</v>
      </c>
      <c r="C25" s="140">
        <v>158328</v>
      </c>
      <c r="D25" s="140">
        <v>158328</v>
      </c>
      <c r="E25" s="141">
        <f t="shared" si="0"/>
        <v>1</v>
      </c>
    </row>
    <row r="26" spans="2:5" x14ac:dyDescent="0.35">
      <c r="B26" s="139" t="s">
        <v>22</v>
      </c>
      <c r="C26" s="140">
        <v>124474.76</v>
      </c>
      <c r="D26" s="140">
        <v>124474.76</v>
      </c>
      <c r="E26" s="141">
        <f t="shared" si="0"/>
        <v>1</v>
      </c>
    </row>
    <row r="27" spans="2:5" x14ac:dyDescent="0.35">
      <c r="B27" s="139" t="s">
        <v>22</v>
      </c>
      <c r="C27" s="140">
        <v>221593.63</v>
      </c>
      <c r="D27" s="140">
        <v>221593.63</v>
      </c>
      <c r="E27" s="141">
        <f t="shared" si="0"/>
        <v>1</v>
      </c>
    </row>
    <row r="28" spans="2:5" x14ac:dyDescent="0.35">
      <c r="B28" s="139" t="s">
        <v>45</v>
      </c>
      <c r="C28" s="140">
        <v>1750000</v>
      </c>
      <c r="D28" s="140">
        <v>1663361.8</v>
      </c>
      <c r="E28" s="141">
        <f t="shared" si="0"/>
        <v>0.95049245714285713</v>
      </c>
    </row>
    <row r="29" spans="2:5" x14ac:dyDescent="0.35">
      <c r="B29" s="139" t="s">
        <v>23</v>
      </c>
      <c r="C29" s="140">
        <v>199628.22</v>
      </c>
      <c r="D29" s="140">
        <v>199628.22</v>
      </c>
      <c r="E29" s="141">
        <f t="shared" si="0"/>
        <v>1</v>
      </c>
    </row>
    <row r="30" spans="2:5" x14ac:dyDescent="0.35">
      <c r="B30" s="139" t="s">
        <v>24</v>
      </c>
      <c r="C30" s="140">
        <v>1026800</v>
      </c>
      <c r="D30" s="140">
        <v>1026800</v>
      </c>
      <c r="E30" s="141">
        <f t="shared" si="0"/>
        <v>1</v>
      </c>
    </row>
    <row r="31" spans="2:5" x14ac:dyDescent="0.35">
      <c r="B31" s="139" t="s">
        <v>46</v>
      </c>
      <c r="C31" s="140">
        <v>18000000</v>
      </c>
      <c r="D31" s="140">
        <v>17796162.10000002</v>
      </c>
      <c r="E31" s="141">
        <f t="shared" si="0"/>
        <v>0.9886756722222233</v>
      </c>
    </row>
    <row r="32" spans="2:5" x14ac:dyDescent="0.35">
      <c r="B32" s="139" t="s">
        <v>47</v>
      </c>
      <c r="C32" s="140">
        <v>8512278.8200000003</v>
      </c>
      <c r="D32" s="140">
        <v>8149717.0500000007</v>
      </c>
      <c r="E32" s="141">
        <f t="shared" si="0"/>
        <v>0.95740720227019072</v>
      </c>
    </row>
    <row r="33" spans="2:5" x14ac:dyDescent="0.35">
      <c r="B33" s="139" t="s">
        <v>48</v>
      </c>
      <c r="C33" s="140">
        <v>1000000</v>
      </c>
      <c r="D33" s="140">
        <v>14100</v>
      </c>
      <c r="E33" s="141">
        <f t="shared" si="0"/>
        <v>1.41E-2</v>
      </c>
    </row>
    <row r="34" spans="2:5" x14ac:dyDescent="0.35">
      <c r="B34" s="139" t="s">
        <v>27</v>
      </c>
      <c r="C34" s="140">
        <v>952602.12</v>
      </c>
      <c r="D34" s="140">
        <v>834725.9700000002</v>
      </c>
      <c r="E34" s="141">
        <f t="shared" si="0"/>
        <v>0.87625877842892075</v>
      </c>
    </row>
    <row r="35" spans="2:5" x14ac:dyDescent="0.35">
      <c r="B35" s="139" t="s">
        <v>49</v>
      </c>
      <c r="C35" s="140">
        <v>2500000</v>
      </c>
      <c r="D35" s="140">
        <v>2450482.65</v>
      </c>
      <c r="E35" s="141">
        <f t="shared" si="0"/>
        <v>0.98019305999999995</v>
      </c>
    </row>
    <row r="36" spans="2:5" x14ac:dyDescent="0.35">
      <c r="B36" s="139" t="s">
        <v>50</v>
      </c>
      <c r="C36" s="140">
        <v>662500</v>
      </c>
      <c r="D36" s="140">
        <v>660923.76</v>
      </c>
      <c r="E36" s="141">
        <f t="shared" si="0"/>
        <v>0.99762076981132075</v>
      </c>
    </row>
    <row r="37" spans="2:5" x14ac:dyDescent="0.35">
      <c r="B37" s="139" t="s">
        <v>28</v>
      </c>
      <c r="C37" s="140">
        <v>4100000</v>
      </c>
      <c r="D37" s="140">
        <v>3616234.869999995</v>
      </c>
      <c r="E37" s="141">
        <f t="shared" si="0"/>
        <v>0.88200850487804761</v>
      </c>
    </row>
    <row r="38" spans="2:5" x14ac:dyDescent="0.35">
      <c r="B38" s="139" t="s">
        <v>29</v>
      </c>
      <c r="C38" s="140">
        <v>18986000</v>
      </c>
      <c r="D38" s="140">
        <v>18865000</v>
      </c>
      <c r="E38" s="141">
        <f t="shared" si="0"/>
        <v>0.99362688296639634</v>
      </c>
    </row>
    <row r="39" spans="2:5" x14ac:dyDescent="0.35">
      <c r="B39" s="139" t="s">
        <v>51</v>
      </c>
      <c r="C39" s="140">
        <v>21780</v>
      </c>
      <c r="D39" s="140">
        <v>21780</v>
      </c>
      <c r="E39" s="141">
        <f t="shared" si="0"/>
        <v>1</v>
      </c>
    </row>
    <row r="40" spans="2:5" x14ac:dyDescent="0.35">
      <c r="B40" s="139" t="s">
        <v>52</v>
      </c>
      <c r="C40" s="140">
        <v>879043.55</v>
      </c>
      <c r="D40" s="140">
        <v>829163.03</v>
      </c>
      <c r="E40" s="141">
        <f t="shared" si="0"/>
        <v>0.94325591718408031</v>
      </c>
    </row>
    <row r="41" spans="2:5" x14ac:dyDescent="0.35">
      <c r="B41" s="139" t="s">
        <v>53</v>
      </c>
      <c r="C41" s="140">
        <v>28550000</v>
      </c>
      <c r="D41" s="140">
        <v>23773495.56000001</v>
      </c>
      <c r="E41" s="141">
        <f t="shared" si="0"/>
        <v>0.83269686725043812</v>
      </c>
    </row>
    <row r="42" spans="2:5" x14ac:dyDescent="0.35">
      <c r="B42" s="139" t="s">
        <v>54</v>
      </c>
      <c r="C42" s="140">
        <v>100000</v>
      </c>
      <c r="D42" s="140">
        <v>99119.920000000013</v>
      </c>
      <c r="E42" s="141">
        <f t="shared" si="0"/>
        <v>0.99119920000000017</v>
      </c>
    </row>
    <row r="43" spans="2:5" x14ac:dyDescent="0.35">
      <c r="B43" s="139" t="s">
        <v>55</v>
      </c>
      <c r="C43" s="140">
        <v>26000000</v>
      </c>
      <c r="D43" s="140">
        <v>25977997.599999994</v>
      </c>
      <c r="E43" s="141">
        <f t="shared" si="0"/>
        <v>0.99915375384615357</v>
      </c>
    </row>
    <row r="44" spans="2:5" x14ac:dyDescent="0.35">
      <c r="B44" s="139" t="s">
        <v>56</v>
      </c>
      <c r="C44" s="140">
        <v>16000000</v>
      </c>
      <c r="D44" s="140">
        <v>12300655.020000005</v>
      </c>
      <c r="E44" s="141">
        <f t="shared" si="0"/>
        <v>0.76879093875000037</v>
      </c>
    </row>
    <row r="45" spans="2:5" x14ac:dyDescent="0.35">
      <c r="B45" s="139" t="s">
        <v>34</v>
      </c>
      <c r="C45" s="140">
        <v>8500971</v>
      </c>
      <c r="D45" s="140">
        <v>8477447.4300000053</v>
      </c>
      <c r="E45" s="141">
        <f t="shared" si="0"/>
        <v>0.99723283728411793</v>
      </c>
    </row>
    <row r="46" spans="2:5" x14ac:dyDescent="0.35">
      <c r="B46" s="139" t="s">
        <v>57</v>
      </c>
      <c r="C46" s="140">
        <v>4320000</v>
      </c>
      <c r="D46" s="140">
        <v>4068000</v>
      </c>
      <c r="E46" s="141">
        <f t="shared" si="0"/>
        <v>0.94166666666666665</v>
      </c>
    </row>
    <row r="47" spans="2:5" x14ac:dyDescent="0.35">
      <c r="B47" s="139" t="s">
        <v>35</v>
      </c>
      <c r="C47" s="140">
        <v>5112000</v>
      </c>
      <c r="D47" s="140">
        <v>4356000</v>
      </c>
      <c r="E47" s="141">
        <f t="shared" si="0"/>
        <v>0.852112676056338</v>
      </c>
    </row>
    <row r="48" spans="2:5" x14ac:dyDescent="0.35">
      <c r="B48" s="139" t="s">
        <v>58</v>
      </c>
      <c r="C48" s="140">
        <v>2700000</v>
      </c>
      <c r="D48" s="140">
        <v>2700000</v>
      </c>
      <c r="E48" s="141">
        <f t="shared" si="0"/>
        <v>1</v>
      </c>
    </row>
    <row r="49" spans="2:5" x14ac:dyDescent="0.35">
      <c r="B49" s="139" t="s">
        <v>59</v>
      </c>
      <c r="C49" s="140">
        <v>5000000</v>
      </c>
      <c r="D49" s="140">
        <v>5000000</v>
      </c>
      <c r="E49" s="141">
        <f t="shared" si="0"/>
        <v>1</v>
      </c>
    </row>
    <row r="50" spans="2:5" x14ac:dyDescent="0.35">
      <c r="B50" s="139" t="s">
        <v>36</v>
      </c>
      <c r="C50" s="140">
        <v>2500000</v>
      </c>
      <c r="D50" s="140">
        <v>2496906.4499999997</v>
      </c>
      <c r="E50" s="141">
        <f t="shared" si="0"/>
        <v>0.99876257999999984</v>
      </c>
    </row>
    <row r="51" spans="2:5" x14ac:dyDescent="0.35">
      <c r="B51" s="139" t="s">
        <v>37</v>
      </c>
      <c r="C51" s="140">
        <v>32650000</v>
      </c>
      <c r="D51" s="140">
        <v>32649861.280000005</v>
      </c>
      <c r="E51" s="141">
        <f t="shared" si="0"/>
        <v>0.99999575130168472</v>
      </c>
    </row>
    <row r="52" spans="2:5" x14ac:dyDescent="0.35">
      <c r="B52" s="139" t="s">
        <v>60</v>
      </c>
      <c r="C52" s="140">
        <v>560000</v>
      </c>
      <c r="D52" s="140">
        <v>558502.13</v>
      </c>
      <c r="E52" s="141">
        <f t="shared" si="0"/>
        <v>0.99732523214285718</v>
      </c>
    </row>
    <row r="53" spans="2:5" x14ac:dyDescent="0.35">
      <c r="B53" s="139" t="s">
        <v>61</v>
      </c>
      <c r="C53" s="140">
        <v>2000000</v>
      </c>
      <c r="D53" s="140">
        <v>1999999.9920090302</v>
      </c>
      <c r="E53" s="141">
        <f t="shared" si="0"/>
        <v>0.99999999600451506</v>
      </c>
    </row>
    <row r="54" spans="2:5" x14ac:dyDescent="0.35">
      <c r="B54" s="139" t="s">
        <v>62</v>
      </c>
      <c r="C54" s="140">
        <v>29351.16</v>
      </c>
      <c r="D54" s="140">
        <v>29351.16</v>
      </c>
      <c r="E54" s="141">
        <f t="shared" si="0"/>
        <v>1</v>
      </c>
    </row>
    <row r="55" spans="2:5" x14ac:dyDescent="0.35">
      <c r="B55" s="139" t="s">
        <v>39</v>
      </c>
      <c r="C55" s="140">
        <v>97650</v>
      </c>
      <c r="D55" s="140">
        <v>15963.67</v>
      </c>
      <c r="E55" s="141">
        <f t="shared" si="0"/>
        <v>0.1634784434203789</v>
      </c>
    </row>
    <row r="56" spans="2:5" ht="15" thickBot="1" x14ac:dyDescent="0.4">
      <c r="B56" s="142" t="s">
        <v>40</v>
      </c>
      <c r="C56" s="143">
        <v>103250</v>
      </c>
      <c r="D56" s="143">
        <v>0</v>
      </c>
      <c r="E56" s="144">
        <f t="shared" si="0"/>
        <v>0</v>
      </c>
    </row>
    <row r="57" spans="2:5" ht="25" customHeight="1" thickBot="1" x14ac:dyDescent="0.4">
      <c r="B57" s="56" t="s">
        <v>107</v>
      </c>
      <c r="C57" s="57">
        <v>324002474.52000004</v>
      </c>
      <c r="D57" s="57">
        <v>309359796.7420091</v>
      </c>
      <c r="E57" s="72">
        <f t="shared" si="0"/>
        <v>0.95480689522608242</v>
      </c>
    </row>
    <row r="58" spans="2:5" x14ac:dyDescent="0.35">
      <c r="B58" s="145" t="s">
        <v>63</v>
      </c>
      <c r="C58" s="146">
        <v>572038.56000000006</v>
      </c>
      <c r="D58" s="146">
        <v>498141.92000000045</v>
      </c>
      <c r="E58" s="147">
        <f t="shared" si="0"/>
        <v>0.87081877837046584</v>
      </c>
    </row>
    <row r="59" spans="2:5" x14ac:dyDescent="0.35">
      <c r="B59" s="139" t="s">
        <v>63</v>
      </c>
      <c r="C59" s="140">
        <v>127961.44</v>
      </c>
      <c r="D59" s="140">
        <v>111431.22</v>
      </c>
      <c r="E59" s="141">
        <f t="shared" si="0"/>
        <v>0.87081874039554419</v>
      </c>
    </row>
    <row r="60" spans="2:5" ht="15" thickBot="1" x14ac:dyDescent="0.4">
      <c r="B60" s="142" t="s">
        <v>64</v>
      </c>
      <c r="C60" s="143">
        <v>365000</v>
      </c>
      <c r="D60" s="143">
        <v>219177</v>
      </c>
      <c r="E60" s="144">
        <f t="shared" si="0"/>
        <v>0.60048493150684934</v>
      </c>
    </row>
    <row r="61" spans="2:5" ht="25" customHeight="1" thickBot="1" x14ac:dyDescent="0.4">
      <c r="B61" s="74" t="s">
        <v>103</v>
      </c>
      <c r="C61" s="75">
        <v>325067474.52000004</v>
      </c>
      <c r="D61" s="75">
        <v>310188546.88200915</v>
      </c>
      <c r="E61" s="76">
        <f t="shared" si="0"/>
        <v>0.95422818705574475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71"/>
  <sheetViews>
    <sheetView showGridLines="0" topLeftCell="A60" workbookViewId="0">
      <selection activeCell="B71" sqref="B71"/>
    </sheetView>
  </sheetViews>
  <sheetFormatPr defaultRowHeight="14.5" x14ac:dyDescent="0.35"/>
  <cols>
    <col min="2" max="2" width="62" customWidth="1"/>
    <col min="3" max="3" width="22.36328125" customWidth="1"/>
    <col min="4" max="4" width="25.453125" customWidth="1"/>
    <col min="5" max="5" width="23.54296875" style="15" customWidth="1"/>
    <col min="6" max="6" width="15.08984375" customWidth="1"/>
    <col min="7" max="7" width="15.453125" bestFit="1" customWidth="1"/>
  </cols>
  <sheetData>
    <row r="6" spans="2:5" ht="20.5" thickBot="1" x14ac:dyDescent="0.4">
      <c r="B6" s="60" t="s">
        <v>109</v>
      </c>
      <c r="C6" s="68"/>
      <c r="D6" s="69"/>
      <c r="E6" s="82"/>
    </row>
    <row r="7" spans="2:5" x14ac:dyDescent="0.35">
      <c r="B7" s="3"/>
      <c r="C7" s="8"/>
      <c r="D7" s="1"/>
      <c r="E7" s="83"/>
    </row>
    <row r="8" spans="2:5" ht="15" thickBot="1" x14ac:dyDescent="0.4">
      <c r="B8" s="6"/>
      <c r="C8" s="2"/>
      <c r="D8" s="1"/>
      <c r="E8" s="83"/>
    </row>
    <row r="9" spans="2:5" ht="28" customHeight="1" thickBot="1" x14ac:dyDescent="0.4">
      <c r="B9" s="4"/>
      <c r="C9" s="65" t="s">
        <v>102</v>
      </c>
      <c r="D9" s="66" t="s">
        <v>111</v>
      </c>
      <c r="E9" s="67" t="s">
        <v>106</v>
      </c>
    </row>
    <row r="10" spans="2:5" x14ac:dyDescent="0.35">
      <c r="B10" s="148" t="s">
        <v>7</v>
      </c>
      <c r="C10" s="149">
        <v>250000</v>
      </c>
      <c r="D10" s="149">
        <v>250000</v>
      </c>
      <c r="E10" s="150">
        <f>D10/C10</f>
        <v>1</v>
      </c>
    </row>
    <row r="11" spans="2:5" x14ac:dyDescent="0.35">
      <c r="B11" s="151" t="s">
        <v>65</v>
      </c>
      <c r="C11" s="152">
        <v>7770729</v>
      </c>
      <c r="D11" s="152">
        <v>2322965</v>
      </c>
      <c r="E11" s="153">
        <f t="shared" ref="E11:E68" si="0">D11/C11</f>
        <v>0.29893784740144713</v>
      </c>
    </row>
    <row r="12" spans="2:5" x14ac:dyDescent="0.35">
      <c r="B12" s="151" t="s">
        <v>8</v>
      </c>
      <c r="C12" s="154">
        <v>2399450</v>
      </c>
      <c r="D12" s="154">
        <v>2140050</v>
      </c>
      <c r="E12" s="153">
        <f t="shared" si="0"/>
        <v>0.89189189189189189</v>
      </c>
    </row>
    <row r="13" spans="2:5" x14ac:dyDescent="0.35">
      <c r="B13" s="151" t="s">
        <v>9</v>
      </c>
      <c r="C13" s="152">
        <v>3727042.52</v>
      </c>
      <c r="D13" s="152">
        <v>3727042.52</v>
      </c>
      <c r="E13" s="153">
        <f t="shared" si="0"/>
        <v>1</v>
      </c>
    </row>
    <row r="14" spans="2:5" x14ac:dyDescent="0.35">
      <c r="B14" s="151" t="s">
        <v>10</v>
      </c>
      <c r="C14" s="152">
        <v>17928506.18</v>
      </c>
      <c r="D14" s="152">
        <v>17509828.570000011</v>
      </c>
      <c r="E14" s="153">
        <f t="shared" si="0"/>
        <v>0.9766473789954101</v>
      </c>
    </row>
    <row r="15" spans="2:5" x14ac:dyDescent="0.35">
      <c r="B15" s="151" t="s">
        <v>11</v>
      </c>
      <c r="C15" s="152">
        <v>400004.53</v>
      </c>
      <c r="D15" s="152">
        <v>400004.53</v>
      </c>
      <c r="E15" s="153">
        <f t="shared" si="0"/>
        <v>1</v>
      </c>
    </row>
    <row r="16" spans="2:5" x14ac:dyDescent="0.35">
      <c r="B16" s="151" t="s">
        <v>12</v>
      </c>
      <c r="C16" s="152">
        <v>2428800</v>
      </c>
      <c r="D16" s="152">
        <v>1983352.32</v>
      </c>
      <c r="E16" s="153">
        <f t="shared" si="0"/>
        <v>0.81659762845849804</v>
      </c>
    </row>
    <row r="17" spans="2:11" x14ac:dyDescent="0.35">
      <c r="B17" s="151" t="s">
        <v>15</v>
      </c>
      <c r="C17" s="152">
        <v>9482607</v>
      </c>
      <c r="D17" s="152">
        <v>9482607</v>
      </c>
      <c r="E17" s="153">
        <f t="shared" si="0"/>
        <v>1</v>
      </c>
    </row>
    <row r="18" spans="2:11" x14ac:dyDescent="0.35">
      <c r="B18" s="151" t="s">
        <v>66</v>
      </c>
      <c r="C18" s="152">
        <v>18975000</v>
      </c>
      <c r="D18" s="152">
        <v>18975000</v>
      </c>
      <c r="E18" s="153">
        <f t="shared" si="0"/>
        <v>1</v>
      </c>
    </row>
    <row r="19" spans="2:11" x14ac:dyDescent="0.35">
      <c r="B19" s="151" t="s">
        <v>113</v>
      </c>
      <c r="C19" s="152">
        <v>17198984</v>
      </c>
      <c r="D19" s="152">
        <v>6951360</v>
      </c>
      <c r="E19" s="153">
        <f t="shared" si="0"/>
        <v>0.40417271159738272</v>
      </c>
      <c r="F19" s="20"/>
      <c r="G19" s="20"/>
      <c r="H19" s="20"/>
      <c r="I19" s="20"/>
      <c r="J19" s="20"/>
      <c r="K19" s="19"/>
    </row>
    <row r="20" spans="2:11" x14ac:dyDescent="0.35">
      <c r="B20" s="151" t="s">
        <v>20</v>
      </c>
      <c r="C20" s="152">
        <v>491097</v>
      </c>
      <c r="D20" s="152">
        <v>491097</v>
      </c>
      <c r="E20" s="153">
        <f t="shared" si="0"/>
        <v>1</v>
      </c>
    </row>
    <row r="21" spans="2:11" x14ac:dyDescent="0.35">
      <c r="B21" s="151" t="s">
        <v>16</v>
      </c>
      <c r="C21" s="152">
        <v>85400000</v>
      </c>
      <c r="D21" s="152">
        <v>84824405.379999995</v>
      </c>
      <c r="E21" s="153">
        <f t="shared" si="0"/>
        <v>0.99326001615925053</v>
      </c>
    </row>
    <row r="22" spans="2:11" x14ac:dyDescent="0.35">
      <c r="B22" s="151" t="s">
        <v>18</v>
      </c>
      <c r="C22" s="152">
        <v>1000000</v>
      </c>
      <c r="D22" s="152">
        <v>684373.25</v>
      </c>
      <c r="E22" s="153">
        <f t="shared" si="0"/>
        <v>0.68437325000000004</v>
      </c>
    </row>
    <row r="23" spans="2:11" x14ac:dyDescent="0.35">
      <c r="B23" s="151" t="s">
        <v>18</v>
      </c>
      <c r="C23" s="152">
        <v>2000000</v>
      </c>
      <c r="D23" s="152">
        <v>1830492.7</v>
      </c>
      <c r="E23" s="153">
        <f t="shared" si="0"/>
        <v>0.91524634999999999</v>
      </c>
    </row>
    <row r="24" spans="2:11" x14ac:dyDescent="0.35">
      <c r="B24" s="151" t="s">
        <v>68</v>
      </c>
      <c r="C24" s="152">
        <v>15000000</v>
      </c>
      <c r="D24" s="152">
        <v>4511746.9000000004</v>
      </c>
      <c r="E24" s="153">
        <f t="shared" si="0"/>
        <v>0.30078312666666668</v>
      </c>
    </row>
    <row r="25" spans="2:11" x14ac:dyDescent="0.35">
      <c r="B25" s="151" t="s">
        <v>19</v>
      </c>
      <c r="C25" s="152">
        <v>4581196.55</v>
      </c>
      <c r="D25" s="152">
        <v>4581196.55</v>
      </c>
      <c r="E25" s="153">
        <f t="shared" si="0"/>
        <v>1</v>
      </c>
    </row>
    <row r="26" spans="2:11" x14ac:dyDescent="0.35">
      <c r="B26" s="151" t="s">
        <v>19</v>
      </c>
      <c r="C26" s="152">
        <v>646081.27</v>
      </c>
      <c r="D26" s="152">
        <v>646081.27</v>
      </c>
      <c r="E26" s="153">
        <f t="shared" si="0"/>
        <v>1</v>
      </c>
    </row>
    <row r="27" spans="2:11" x14ac:dyDescent="0.35">
      <c r="B27" s="151" t="s">
        <v>19</v>
      </c>
      <c r="C27" s="152">
        <v>1675738.47</v>
      </c>
      <c r="D27" s="152">
        <v>1675738.4699999997</v>
      </c>
      <c r="E27" s="153">
        <f t="shared" si="0"/>
        <v>0.99999999999999989</v>
      </c>
    </row>
    <row r="28" spans="2:11" x14ac:dyDescent="0.35">
      <c r="B28" s="151" t="s">
        <v>43</v>
      </c>
      <c r="C28" s="152">
        <v>25000000</v>
      </c>
      <c r="D28" s="152">
        <v>24347180.550000001</v>
      </c>
      <c r="E28" s="153">
        <f t="shared" si="0"/>
        <v>0.973887222</v>
      </c>
    </row>
    <row r="29" spans="2:11" x14ac:dyDescent="0.35">
      <c r="B29" s="151" t="s">
        <v>21</v>
      </c>
      <c r="C29" s="152">
        <v>94080</v>
      </c>
      <c r="D29" s="152">
        <v>94080</v>
      </c>
      <c r="E29" s="153">
        <f t="shared" si="0"/>
        <v>1</v>
      </c>
    </row>
    <row r="30" spans="2:11" x14ac:dyDescent="0.35">
      <c r="B30" s="151" t="s">
        <v>21</v>
      </c>
      <c r="C30" s="152">
        <v>436800</v>
      </c>
      <c r="D30" s="152">
        <v>436800</v>
      </c>
      <c r="E30" s="153">
        <f t="shared" si="0"/>
        <v>1</v>
      </c>
    </row>
    <row r="31" spans="2:11" x14ac:dyDescent="0.35">
      <c r="B31" s="151" t="s">
        <v>23</v>
      </c>
      <c r="C31" s="152">
        <v>205620.14</v>
      </c>
      <c r="D31" s="152">
        <v>205620.14</v>
      </c>
      <c r="E31" s="153">
        <f t="shared" si="0"/>
        <v>1</v>
      </c>
    </row>
    <row r="32" spans="2:11" x14ac:dyDescent="0.35">
      <c r="B32" s="151" t="s">
        <v>69</v>
      </c>
      <c r="C32" s="152">
        <v>15024585.33</v>
      </c>
      <c r="D32" s="152">
        <v>14789725.919999994</v>
      </c>
      <c r="E32" s="153">
        <f t="shared" si="0"/>
        <v>0.98436832665650642</v>
      </c>
    </row>
    <row r="33" spans="2:5" x14ac:dyDescent="0.35">
      <c r="B33" s="151" t="s">
        <v>70</v>
      </c>
      <c r="C33" s="152">
        <v>8149717</v>
      </c>
      <c r="D33" s="152">
        <v>7708750.4100000011</v>
      </c>
      <c r="E33" s="153">
        <f t="shared" si="0"/>
        <v>0.94589179108918764</v>
      </c>
    </row>
    <row r="34" spans="2:5" x14ac:dyDescent="0.35">
      <c r="B34" s="151" t="s">
        <v>71</v>
      </c>
      <c r="C34" s="152">
        <v>102946892.91</v>
      </c>
      <c r="D34" s="152">
        <v>95372615.359999791</v>
      </c>
      <c r="E34" s="153">
        <f t="shared" si="0"/>
        <v>0.92642538948094411</v>
      </c>
    </row>
    <row r="35" spans="2:5" x14ac:dyDescent="0.35">
      <c r="B35" s="151" t="s">
        <v>72</v>
      </c>
      <c r="C35" s="152">
        <v>44600000</v>
      </c>
      <c r="D35" s="152">
        <v>45141911.460002162</v>
      </c>
      <c r="E35" s="153">
        <f t="shared" si="0"/>
        <v>1.0121504811659678</v>
      </c>
    </row>
    <row r="36" spans="2:5" x14ac:dyDescent="0.35">
      <c r="B36" s="151" t="s">
        <v>48</v>
      </c>
      <c r="C36" s="152">
        <v>250000</v>
      </c>
      <c r="D36" s="152">
        <v>122370</v>
      </c>
      <c r="E36" s="153">
        <f t="shared" si="0"/>
        <v>0.48948000000000003</v>
      </c>
    </row>
    <row r="37" spans="2:5" x14ac:dyDescent="0.35">
      <c r="B37" s="151" t="s">
        <v>73</v>
      </c>
      <c r="C37" s="152">
        <v>22053107.090000004</v>
      </c>
      <c r="D37" s="152">
        <v>7922664.9599999245</v>
      </c>
      <c r="E37" s="153">
        <f t="shared" si="0"/>
        <v>0.35925391046563515</v>
      </c>
    </row>
    <row r="38" spans="2:5" x14ac:dyDescent="0.35">
      <c r="B38" s="151" t="s">
        <v>27</v>
      </c>
      <c r="C38" s="152">
        <v>1321000</v>
      </c>
      <c r="D38" s="152">
        <v>1134901.5999999999</v>
      </c>
      <c r="E38" s="153">
        <f t="shared" si="0"/>
        <v>0.85912308856926556</v>
      </c>
    </row>
    <row r="39" spans="2:5" x14ac:dyDescent="0.35">
      <c r="B39" s="151" t="s">
        <v>51</v>
      </c>
      <c r="C39" s="152">
        <v>983133.5</v>
      </c>
      <c r="D39" s="152">
        <v>964647.35000000009</v>
      </c>
      <c r="E39" s="153">
        <f t="shared" si="0"/>
        <v>0.98119670421158478</v>
      </c>
    </row>
    <row r="40" spans="2:5" x14ac:dyDescent="0.35">
      <c r="B40" s="151" t="s">
        <v>74</v>
      </c>
      <c r="C40" s="152">
        <v>13042339.4</v>
      </c>
      <c r="D40" s="152">
        <v>13036211.760000007</v>
      </c>
      <c r="E40" s="153">
        <f t="shared" si="0"/>
        <v>0.99953017324484028</v>
      </c>
    </row>
    <row r="41" spans="2:5" x14ac:dyDescent="0.35">
      <c r="B41" s="151" t="s">
        <v>74</v>
      </c>
      <c r="C41" s="152">
        <v>14412370</v>
      </c>
      <c r="D41" s="152">
        <v>13343030.600000001</v>
      </c>
      <c r="E41" s="153">
        <f t="shared" si="0"/>
        <v>0.92580405582149239</v>
      </c>
    </row>
    <row r="42" spans="2:5" x14ac:dyDescent="0.35">
      <c r="B42" s="151" t="s">
        <v>75</v>
      </c>
      <c r="C42" s="152">
        <v>1000000</v>
      </c>
      <c r="D42" s="152">
        <v>775509</v>
      </c>
      <c r="E42" s="153">
        <f t="shared" si="0"/>
        <v>0.775509</v>
      </c>
    </row>
    <row r="43" spans="2:5" x14ac:dyDescent="0.35">
      <c r="B43" s="151" t="s">
        <v>76</v>
      </c>
      <c r="C43" s="152">
        <v>28000000</v>
      </c>
      <c r="D43" s="152">
        <v>26416510.849999994</v>
      </c>
      <c r="E43" s="153">
        <f t="shared" si="0"/>
        <v>0.94344681607142833</v>
      </c>
    </row>
    <row r="44" spans="2:5" x14ac:dyDescent="0.35">
      <c r="B44" s="151" t="s">
        <v>77</v>
      </c>
      <c r="C44" s="152">
        <v>100000</v>
      </c>
      <c r="D44" s="152">
        <v>94552.98000000001</v>
      </c>
      <c r="E44" s="153">
        <f t="shared" si="0"/>
        <v>0.94552980000000009</v>
      </c>
    </row>
    <row r="45" spans="2:5" x14ac:dyDescent="0.35">
      <c r="B45" s="151" t="s">
        <v>78</v>
      </c>
      <c r="C45" s="152">
        <v>51000000</v>
      </c>
      <c r="D45" s="152">
        <v>40593473.919999994</v>
      </c>
      <c r="E45" s="153">
        <f t="shared" si="0"/>
        <v>0.79595046901960775</v>
      </c>
    </row>
    <row r="46" spans="2:5" x14ac:dyDescent="0.35">
      <c r="B46" s="151" t="s">
        <v>79</v>
      </c>
      <c r="C46" s="152">
        <v>11000000</v>
      </c>
      <c r="D46" s="152">
        <v>8092294.5599999959</v>
      </c>
      <c r="E46" s="153">
        <f t="shared" si="0"/>
        <v>0.73566314181818149</v>
      </c>
    </row>
    <row r="47" spans="2:5" x14ac:dyDescent="0.35">
      <c r="B47" s="151" t="s">
        <v>80</v>
      </c>
      <c r="C47" s="152">
        <v>4000000</v>
      </c>
      <c r="D47" s="152">
        <v>3980038.3100000005</v>
      </c>
      <c r="E47" s="153">
        <f t="shared" si="0"/>
        <v>0.99500957750000008</v>
      </c>
    </row>
    <row r="48" spans="2:5" x14ac:dyDescent="0.35">
      <c r="B48" s="151" t="s">
        <v>81</v>
      </c>
      <c r="C48" s="152">
        <v>19000000</v>
      </c>
      <c r="D48" s="152">
        <v>18931040.399999969</v>
      </c>
      <c r="E48" s="153">
        <f t="shared" si="0"/>
        <v>0.99637054736841946</v>
      </c>
    </row>
    <row r="49" spans="2:5" x14ac:dyDescent="0.35">
      <c r="B49" s="151" t="s">
        <v>82</v>
      </c>
      <c r="C49" s="152">
        <v>13000000</v>
      </c>
      <c r="D49" s="152">
        <v>12998279.579999998</v>
      </c>
      <c r="E49" s="153">
        <f t="shared" si="0"/>
        <v>0.99986765999999982</v>
      </c>
    </row>
    <row r="50" spans="2:5" x14ac:dyDescent="0.35">
      <c r="B50" s="151" t="s">
        <v>83</v>
      </c>
      <c r="C50" s="152">
        <v>400000</v>
      </c>
      <c r="D50" s="152">
        <v>88166.95</v>
      </c>
      <c r="E50" s="153">
        <f t="shared" si="0"/>
        <v>0.220417375</v>
      </c>
    </row>
    <row r="51" spans="2:5" x14ac:dyDescent="0.35">
      <c r="B51" s="151" t="s">
        <v>84</v>
      </c>
      <c r="C51" s="152">
        <v>15000000</v>
      </c>
      <c r="D51" s="152">
        <v>14986358.730000002</v>
      </c>
      <c r="E51" s="153">
        <f t="shared" si="0"/>
        <v>0.99909058200000012</v>
      </c>
    </row>
    <row r="52" spans="2:5" x14ac:dyDescent="0.35">
      <c r="B52" s="151" t="s">
        <v>34</v>
      </c>
      <c r="C52" s="152">
        <v>10000000</v>
      </c>
      <c r="D52" s="152">
        <v>9992147.1800000016</v>
      </c>
      <c r="E52" s="153">
        <f t="shared" si="0"/>
        <v>0.99921471800000017</v>
      </c>
    </row>
    <row r="53" spans="2:5" x14ac:dyDescent="0.35">
      <c r="B53" s="151" t="s">
        <v>85</v>
      </c>
      <c r="C53" s="152">
        <v>3764800</v>
      </c>
      <c r="D53" s="152">
        <v>2299351.0099999998</v>
      </c>
      <c r="E53" s="153">
        <f t="shared" si="0"/>
        <v>0.61074984328516779</v>
      </c>
    </row>
    <row r="54" spans="2:5" x14ac:dyDescent="0.35">
      <c r="B54" s="151" t="s">
        <v>57</v>
      </c>
      <c r="C54" s="152">
        <v>1800000</v>
      </c>
      <c r="D54" s="152">
        <v>1800000</v>
      </c>
      <c r="E54" s="153">
        <f t="shared" si="0"/>
        <v>1</v>
      </c>
    </row>
    <row r="55" spans="2:5" x14ac:dyDescent="0.35">
      <c r="B55" s="151" t="s">
        <v>35</v>
      </c>
      <c r="C55" s="152">
        <v>6120000</v>
      </c>
      <c r="D55" s="152">
        <v>6012000</v>
      </c>
      <c r="E55" s="153">
        <f t="shared" si="0"/>
        <v>0.98235294117647054</v>
      </c>
    </row>
    <row r="56" spans="2:5" x14ac:dyDescent="0.35">
      <c r="B56" s="151" t="s">
        <v>58</v>
      </c>
      <c r="C56" s="152">
        <v>1000000</v>
      </c>
      <c r="D56" s="152">
        <v>1000000</v>
      </c>
      <c r="E56" s="153">
        <f t="shared" si="0"/>
        <v>1</v>
      </c>
    </row>
    <row r="57" spans="2:5" x14ac:dyDescent="0.35">
      <c r="B57" s="151" t="s">
        <v>59</v>
      </c>
      <c r="C57" s="152">
        <v>6000000</v>
      </c>
      <c r="D57" s="152">
        <v>6000000</v>
      </c>
      <c r="E57" s="153">
        <f t="shared" si="0"/>
        <v>1</v>
      </c>
    </row>
    <row r="58" spans="2:5" x14ac:dyDescent="0.35">
      <c r="B58" s="151" t="s">
        <v>59</v>
      </c>
      <c r="C58" s="152">
        <v>4625000</v>
      </c>
      <c r="D58" s="152">
        <v>4625000</v>
      </c>
      <c r="E58" s="153">
        <f t="shared" si="0"/>
        <v>1</v>
      </c>
    </row>
    <row r="59" spans="2:5" x14ac:dyDescent="0.35">
      <c r="B59" s="151" t="s">
        <v>36</v>
      </c>
      <c r="C59" s="152">
        <v>3500000</v>
      </c>
      <c r="D59" s="152">
        <v>3498481.21</v>
      </c>
      <c r="E59" s="153">
        <f t="shared" si="0"/>
        <v>0.99956606000000003</v>
      </c>
    </row>
    <row r="60" spans="2:5" x14ac:dyDescent="0.35">
      <c r="B60" s="151" t="s">
        <v>37</v>
      </c>
      <c r="C60" s="152">
        <v>29500000</v>
      </c>
      <c r="D60" s="152">
        <v>29499870.770000011</v>
      </c>
      <c r="E60" s="153">
        <f t="shared" si="0"/>
        <v>0.99999561932203429</v>
      </c>
    </row>
    <row r="61" spans="2:5" x14ac:dyDescent="0.35">
      <c r="B61" s="151" t="s">
        <v>86</v>
      </c>
      <c r="C61" s="152">
        <v>4000000</v>
      </c>
      <c r="D61" s="152">
        <v>2030986.7899999998</v>
      </c>
      <c r="E61" s="153">
        <f t="shared" si="0"/>
        <v>0.5077466974999999</v>
      </c>
    </row>
    <row r="62" spans="2:5" x14ac:dyDescent="0.35">
      <c r="B62" s="151" t="s">
        <v>60</v>
      </c>
      <c r="C62" s="152">
        <v>750000</v>
      </c>
      <c r="D62" s="152">
        <v>474993.12</v>
      </c>
      <c r="E62" s="153">
        <f t="shared" si="0"/>
        <v>0.63332416000000002</v>
      </c>
    </row>
    <row r="63" spans="2:5" x14ac:dyDescent="0.35">
      <c r="B63" s="151" t="s">
        <v>87</v>
      </c>
      <c r="C63" s="152">
        <v>506901.6</v>
      </c>
      <c r="D63" s="152">
        <v>56783</v>
      </c>
      <c r="E63" s="153">
        <f t="shared" si="0"/>
        <v>0.11201976872828967</v>
      </c>
    </row>
    <row r="64" spans="2:5" x14ac:dyDescent="0.35">
      <c r="B64" s="151" t="s">
        <v>39</v>
      </c>
      <c r="C64" s="152">
        <v>160000</v>
      </c>
      <c r="D64" s="152">
        <v>98280</v>
      </c>
      <c r="E64" s="153">
        <f t="shared" si="0"/>
        <v>0.61424999999999996</v>
      </c>
    </row>
    <row r="65" spans="2:5" ht="15" thickBot="1" x14ac:dyDescent="0.4">
      <c r="B65" s="155" t="s">
        <v>61</v>
      </c>
      <c r="C65" s="156">
        <v>2500000</v>
      </c>
      <c r="D65" s="156">
        <v>2098896</v>
      </c>
      <c r="E65" s="157">
        <f t="shared" si="0"/>
        <v>0.83955840000000004</v>
      </c>
    </row>
    <row r="66" spans="2:5" ht="25" customHeight="1" thickBot="1" x14ac:dyDescent="0.4">
      <c r="B66" s="56" t="s">
        <v>107</v>
      </c>
      <c r="C66" s="57">
        <f>SUM(C10:C65)</f>
        <v>656601583.49000001</v>
      </c>
      <c r="D66" s="57">
        <v>584050865.93000197</v>
      </c>
      <c r="E66" s="73">
        <f t="shared" si="0"/>
        <v>0.8895057225199291</v>
      </c>
    </row>
    <row r="67" spans="2:5" x14ac:dyDescent="0.35">
      <c r="B67" s="158" t="s">
        <v>63</v>
      </c>
      <c r="C67" s="159">
        <v>700000</v>
      </c>
      <c r="D67" s="159">
        <v>501115.60999999993</v>
      </c>
      <c r="E67" s="160">
        <f t="shared" si="0"/>
        <v>0.71587944285714278</v>
      </c>
    </row>
    <row r="68" spans="2:5" ht="15" thickBot="1" x14ac:dyDescent="0.4">
      <c r="B68" s="155" t="s">
        <v>64</v>
      </c>
      <c r="C68" s="156">
        <v>450000</v>
      </c>
      <c r="D68" s="156">
        <v>305289</v>
      </c>
      <c r="E68" s="157">
        <f t="shared" si="0"/>
        <v>0.67842000000000002</v>
      </c>
    </row>
    <row r="69" spans="2:5" ht="25" customHeight="1" thickBot="1" x14ac:dyDescent="0.4">
      <c r="B69" s="74" t="s">
        <v>103</v>
      </c>
      <c r="C69" s="75">
        <f>+C66+C67+C68</f>
        <v>657751583.49000001</v>
      </c>
      <c r="D69" s="75">
        <v>584857270.54000199</v>
      </c>
      <c r="E69" s="77">
        <f>+D69/C69</f>
        <v>0.88917652989412188</v>
      </c>
    </row>
    <row r="71" spans="2:5" ht="26" x14ac:dyDescent="0.35">
      <c r="B71" s="182" t="s">
        <v>114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60"/>
  <sheetViews>
    <sheetView showGridLines="0" workbookViewId="0">
      <selection activeCell="B57" sqref="B57:E59"/>
    </sheetView>
  </sheetViews>
  <sheetFormatPr defaultRowHeight="14.5" x14ac:dyDescent="0.35"/>
  <cols>
    <col min="2" max="2" width="60.54296875" customWidth="1"/>
    <col min="3" max="3" width="18.90625" customWidth="1"/>
    <col min="4" max="4" width="17.6328125" customWidth="1"/>
    <col min="5" max="5" width="16.36328125" customWidth="1"/>
  </cols>
  <sheetData>
    <row r="6" spans="2:5" ht="20.5" thickBot="1" x14ac:dyDescent="0.4">
      <c r="B6" s="60" t="s">
        <v>110</v>
      </c>
      <c r="C6" s="78"/>
      <c r="D6" s="78"/>
      <c r="E6" s="63"/>
    </row>
    <row r="7" spans="2:5" x14ac:dyDescent="0.35">
      <c r="B7" s="10"/>
      <c r="C7" s="12"/>
      <c r="D7" s="9"/>
    </row>
    <row r="8" spans="2:5" ht="15" thickBot="1" x14ac:dyDescent="0.4">
      <c r="B8" s="13"/>
      <c r="C8" s="9"/>
      <c r="D8" s="9"/>
    </row>
    <row r="9" spans="2:5" ht="28" customHeight="1" thickBot="1" x14ac:dyDescent="0.4">
      <c r="B9" s="11"/>
      <c r="C9" s="64" t="s">
        <v>102</v>
      </c>
      <c r="D9" s="70" t="s">
        <v>111</v>
      </c>
      <c r="E9" s="71" t="s">
        <v>106</v>
      </c>
    </row>
    <row r="10" spans="2:5" x14ac:dyDescent="0.35">
      <c r="B10" s="161" t="s">
        <v>7</v>
      </c>
      <c r="C10" s="162">
        <v>250000</v>
      </c>
      <c r="D10" s="162">
        <v>250000</v>
      </c>
      <c r="E10" s="138">
        <f>D10/C10</f>
        <v>1</v>
      </c>
    </row>
    <row r="11" spans="2:5" x14ac:dyDescent="0.35">
      <c r="B11" s="163" t="s">
        <v>65</v>
      </c>
      <c r="C11" s="164">
        <v>6002816</v>
      </c>
      <c r="D11" s="164">
        <v>3676900</v>
      </c>
      <c r="E11" s="141">
        <f t="shared" ref="E11:E60" si="0">D11/C11</f>
        <v>0.61252918630189568</v>
      </c>
    </row>
    <row r="12" spans="2:5" x14ac:dyDescent="0.35">
      <c r="B12" s="163" t="s">
        <v>8</v>
      </c>
      <c r="C12" s="165">
        <v>2535050.9300000002</v>
      </c>
      <c r="D12" s="165">
        <v>2260991.3699999992</v>
      </c>
      <c r="E12" s="141">
        <f t="shared" si="0"/>
        <v>0.89189189189189155</v>
      </c>
    </row>
    <row r="13" spans="2:5" x14ac:dyDescent="0.35">
      <c r="B13" s="163" t="s">
        <v>9</v>
      </c>
      <c r="C13" s="164">
        <v>16498350.67</v>
      </c>
      <c r="D13" s="165">
        <v>16498350.67</v>
      </c>
      <c r="E13" s="141">
        <f t="shared" si="0"/>
        <v>1</v>
      </c>
    </row>
    <row r="14" spans="2:5" x14ac:dyDescent="0.35">
      <c r="B14" s="163" t="s">
        <v>10</v>
      </c>
      <c r="C14" s="164">
        <v>18000000</v>
      </c>
      <c r="D14" s="164">
        <v>17863559.139999989</v>
      </c>
      <c r="E14" s="141">
        <f t="shared" si="0"/>
        <v>0.99241995222222168</v>
      </c>
    </row>
    <row r="15" spans="2:5" x14ac:dyDescent="0.35">
      <c r="B15" s="163" t="s">
        <v>11</v>
      </c>
      <c r="C15" s="166">
        <v>299510.71000000002</v>
      </c>
      <c r="D15" s="164">
        <v>299510.71000000002</v>
      </c>
      <c r="E15" s="141">
        <f t="shared" si="0"/>
        <v>1</v>
      </c>
    </row>
    <row r="16" spans="2:5" x14ac:dyDescent="0.35">
      <c r="B16" s="163" t="s">
        <v>12</v>
      </c>
      <c r="C16" s="165">
        <v>17135832.66</v>
      </c>
      <c r="D16" s="165">
        <v>16391239.859999983</v>
      </c>
      <c r="E16" s="141">
        <f t="shared" si="0"/>
        <v>0.95654761488549589</v>
      </c>
    </row>
    <row r="17" spans="2:5" x14ac:dyDescent="0.35">
      <c r="B17" s="163" t="s">
        <v>88</v>
      </c>
      <c r="C17" s="165">
        <v>18915</v>
      </c>
      <c r="D17" s="165">
        <v>11735</v>
      </c>
      <c r="E17" s="141">
        <f t="shared" si="0"/>
        <v>0.62040708432461011</v>
      </c>
    </row>
    <row r="18" spans="2:5" x14ac:dyDescent="0.35">
      <c r="B18" s="163" t="s">
        <v>67</v>
      </c>
      <c r="C18" s="165">
        <v>16979420</v>
      </c>
      <c r="D18" s="165">
        <v>9246120</v>
      </c>
      <c r="E18" s="141">
        <f t="shared" si="0"/>
        <v>0.5445486359369166</v>
      </c>
    </row>
    <row r="19" spans="2:5" x14ac:dyDescent="0.35">
      <c r="B19" s="163" t="s">
        <v>89</v>
      </c>
      <c r="C19" s="165">
        <v>5000000</v>
      </c>
      <c r="D19" s="165">
        <v>4752490.25</v>
      </c>
      <c r="E19" s="141">
        <f t="shared" si="0"/>
        <v>0.95049804999999998</v>
      </c>
    </row>
    <row r="20" spans="2:5" x14ac:dyDescent="0.35">
      <c r="B20" s="163" t="s">
        <v>90</v>
      </c>
      <c r="C20" s="165">
        <v>107000000</v>
      </c>
      <c r="D20" s="165">
        <v>99662733.479999989</v>
      </c>
      <c r="E20" s="141">
        <f t="shared" si="0"/>
        <v>0.93142741570093446</v>
      </c>
    </row>
    <row r="21" spans="2:5" x14ac:dyDescent="0.35">
      <c r="B21" s="163" t="s">
        <v>91</v>
      </c>
      <c r="C21" s="165">
        <v>8000000</v>
      </c>
      <c r="D21" s="165">
        <v>8000000</v>
      </c>
      <c r="E21" s="141">
        <f t="shared" si="0"/>
        <v>1</v>
      </c>
    </row>
    <row r="22" spans="2:5" x14ac:dyDescent="0.35">
      <c r="B22" s="163" t="s">
        <v>92</v>
      </c>
      <c r="C22" s="165">
        <v>1000000</v>
      </c>
      <c r="D22" s="165">
        <v>999373.8</v>
      </c>
      <c r="E22" s="141">
        <f t="shared" si="0"/>
        <v>0.99937380000000009</v>
      </c>
    </row>
    <row r="23" spans="2:5" x14ac:dyDescent="0.35">
      <c r="B23" s="163" t="s">
        <v>93</v>
      </c>
      <c r="C23" s="165">
        <v>3200000</v>
      </c>
      <c r="D23" s="165">
        <v>2714950</v>
      </c>
      <c r="E23" s="141">
        <f t="shared" si="0"/>
        <v>0.84842187499999999</v>
      </c>
    </row>
    <row r="24" spans="2:5" x14ac:dyDescent="0.35">
      <c r="B24" s="163" t="s">
        <v>19</v>
      </c>
      <c r="C24" s="164">
        <v>2500000</v>
      </c>
      <c r="D24" s="164">
        <v>2500000</v>
      </c>
      <c r="E24" s="141">
        <f t="shared" si="0"/>
        <v>1</v>
      </c>
    </row>
    <row r="25" spans="2:5" x14ac:dyDescent="0.35">
      <c r="B25" s="163" t="s">
        <v>19</v>
      </c>
      <c r="C25" s="164">
        <v>5000000</v>
      </c>
      <c r="D25" s="164">
        <v>5000000</v>
      </c>
      <c r="E25" s="141">
        <f t="shared" si="0"/>
        <v>1</v>
      </c>
    </row>
    <row r="26" spans="2:5" x14ac:dyDescent="0.35">
      <c r="B26" s="163" t="s">
        <v>19</v>
      </c>
      <c r="C26" s="164">
        <v>573000</v>
      </c>
      <c r="D26" s="164">
        <v>573000</v>
      </c>
      <c r="E26" s="141">
        <f t="shared" si="0"/>
        <v>1</v>
      </c>
    </row>
    <row r="27" spans="2:5" x14ac:dyDescent="0.35">
      <c r="B27" s="163" t="s">
        <v>43</v>
      </c>
      <c r="C27" s="165">
        <v>33000000</v>
      </c>
      <c r="D27" s="165">
        <v>32896254.609999977</v>
      </c>
      <c r="E27" s="141">
        <f t="shared" si="0"/>
        <v>0.99685620030302957</v>
      </c>
    </row>
    <row r="28" spans="2:5" x14ac:dyDescent="0.35">
      <c r="B28" s="163" t="s">
        <v>22</v>
      </c>
      <c r="C28" s="165">
        <v>223530</v>
      </c>
      <c r="D28" s="165">
        <v>223530</v>
      </c>
      <c r="E28" s="141">
        <f t="shared" si="0"/>
        <v>1</v>
      </c>
    </row>
    <row r="29" spans="2:5" x14ac:dyDescent="0.35">
      <c r="B29" s="163" t="s">
        <v>21</v>
      </c>
      <c r="C29" s="164">
        <v>92904</v>
      </c>
      <c r="D29" s="164">
        <v>92904</v>
      </c>
      <c r="E29" s="141">
        <f t="shared" si="0"/>
        <v>1</v>
      </c>
    </row>
    <row r="30" spans="2:5" x14ac:dyDescent="0.35">
      <c r="B30" s="163" t="s">
        <v>21</v>
      </c>
      <c r="C30" s="164">
        <v>577668</v>
      </c>
      <c r="D30" s="164">
        <v>577668</v>
      </c>
      <c r="E30" s="141">
        <f t="shared" si="0"/>
        <v>1</v>
      </c>
    </row>
    <row r="31" spans="2:5" x14ac:dyDescent="0.35">
      <c r="B31" s="163" t="s">
        <v>23</v>
      </c>
      <c r="C31" s="165">
        <v>205620.14</v>
      </c>
      <c r="D31" s="165">
        <v>205620.14</v>
      </c>
      <c r="E31" s="141">
        <f t="shared" si="0"/>
        <v>1</v>
      </c>
    </row>
    <row r="32" spans="2:5" x14ac:dyDescent="0.35">
      <c r="B32" s="163" t="s">
        <v>94</v>
      </c>
      <c r="C32" s="164">
        <v>16440362</v>
      </c>
      <c r="D32" s="164">
        <v>16366813.77999988</v>
      </c>
      <c r="E32" s="141">
        <f t="shared" si="0"/>
        <v>0.99552636249736348</v>
      </c>
    </row>
    <row r="33" spans="2:5" x14ac:dyDescent="0.35">
      <c r="B33" s="163" t="s">
        <v>95</v>
      </c>
      <c r="C33" s="164">
        <v>8120000</v>
      </c>
      <c r="D33" s="164">
        <v>8118680.2299999986</v>
      </c>
      <c r="E33" s="141">
        <f t="shared" si="0"/>
        <v>0.99983746674876828</v>
      </c>
    </row>
    <row r="34" spans="2:5" x14ac:dyDescent="0.35">
      <c r="B34" s="163" t="s">
        <v>96</v>
      </c>
      <c r="C34" s="165">
        <v>250000</v>
      </c>
      <c r="D34" s="165">
        <v>198270</v>
      </c>
      <c r="E34" s="141">
        <f t="shared" si="0"/>
        <v>0.79308000000000001</v>
      </c>
    </row>
    <row r="35" spans="2:5" x14ac:dyDescent="0.35">
      <c r="B35" s="163" t="s">
        <v>27</v>
      </c>
      <c r="C35" s="165">
        <v>1686000</v>
      </c>
      <c r="D35" s="165">
        <v>1415133.3200000003</v>
      </c>
      <c r="E35" s="141">
        <f t="shared" si="0"/>
        <v>0.83934360616844617</v>
      </c>
    </row>
    <row r="36" spans="2:5" x14ac:dyDescent="0.35">
      <c r="B36" s="163" t="s">
        <v>97</v>
      </c>
      <c r="C36" s="165">
        <v>1000000</v>
      </c>
      <c r="D36" s="165">
        <v>806214.71999999951</v>
      </c>
      <c r="E36" s="141">
        <f t="shared" si="0"/>
        <v>0.8062147199999995</v>
      </c>
    </row>
    <row r="37" spans="2:5" x14ac:dyDescent="0.35">
      <c r="B37" s="163" t="s">
        <v>29</v>
      </c>
      <c r="C37" s="165">
        <v>11875000</v>
      </c>
      <c r="D37" s="165">
        <v>11849790.189999994</v>
      </c>
      <c r="E37" s="141">
        <f t="shared" si="0"/>
        <v>0.99787706863157843</v>
      </c>
    </row>
    <row r="38" spans="2:5" x14ac:dyDescent="0.35">
      <c r="B38" s="163" t="s">
        <v>51</v>
      </c>
      <c r="C38" s="164">
        <v>670000</v>
      </c>
      <c r="D38" s="164">
        <v>479858.14000000007</v>
      </c>
      <c r="E38" s="141">
        <f t="shared" si="0"/>
        <v>0.7162061791044777</v>
      </c>
    </row>
    <row r="39" spans="2:5" x14ac:dyDescent="0.35">
      <c r="B39" s="163" t="s">
        <v>74</v>
      </c>
      <c r="C39" s="165">
        <v>9408890.0800000001</v>
      </c>
      <c r="D39" s="165">
        <v>9397201.9200000018</v>
      </c>
      <c r="E39" s="141">
        <f t="shared" si="0"/>
        <v>0.99875775358191898</v>
      </c>
    </row>
    <row r="40" spans="2:5" x14ac:dyDescent="0.35">
      <c r="B40" s="163" t="s">
        <v>98</v>
      </c>
      <c r="C40" s="165">
        <v>1000000</v>
      </c>
      <c r="D40" s="165">
        <v>815208.06</v>
      </c>
      <c r="E40" s="141">
        <f t="shared" si="0"/>
        <v>0.81520806000000001</v>
      </c>
    </row>
    <row r="41" spans="2:5" x14ac:dyDescent="0.35">
      <c r="B41" s="163" t="s">
        <v>99</v>
      </c>
      <c r="C41" s="165">
        <v>24000000</v>
      </c>
      <c r="D41" s="165">
        <v>23915167.850000009</v>
      </c>
      <c r="E41" s="141">
        <f t="shared" si="0"/>
        <v>0.99646532708333369</v>
      </c>
    </row>
    <row r="42" spans="2:5" x14ac:dyDescent="0.35">
      <c r="B42" s="163" t="s">
        <v>81</v>
      </c>
      <c r="C42" s="165">
        <v>19000000</v>
      </c>
      <c r="D42" s="165">
        <v>18979646.989999969</v>
      </c>
      <c r="E42" s="141">
        <f t="shared" si="0"/>
        <v>0.99892878894736681</v>
      </c>
    </row>
    <row r="43" spans="2:5" x14ac:dyDescent="0.35">
      <c r="B43" s="163" t="s">
        <v>100</v>
      </c>
      <c r="C43" s="165">
        <v>60000000</v>
      </c>
      <c r="D43" s="165">
        <v>59976816.789999999</v>
      </c>
      <c r="E43" s="141">
        <f t="shared" si="0"/>
        <v>0.99961361316666664</v>
      </c>
    </row>
    <row r="44" spans="2:5" x14ac:dyDescent="0.35">
      <c r="B44" s="163" t="s">
        <v>84</v>
      </c>
      <c r="C44" s="165">
        <v>8000000</v>
      </c>
      <c r="D44" s="165">
        <v>7998605.9700000007</v>
      </c>
      <c r="E44" s="141">
        <f t="shared" si="0"/>
        <v>0.99982574625000009</v>
      </c>
    </row>
    <row r="45" spans="2:5" x14ac:dyDescent="0.35">
      <c r="B45" s="163" t="s">
        <v>34</v>
      </c>
      <c r="C45" s="165">
        <v>12000000</v>
      </c>
      <c r="D45" s="165">
        <v>11989514.640000006</v>
      </c>
      <c r="E45" s="141">
        <f t="shared" si="0"/>
        <v>0.99912622000000051</v>
      </c>
    </row>
    <row r="46" spans="2:5" x14ac:dyDescent="0.35">
      <c r="B46" s="163" t="s">
        <v>57</v>
      </c>
      <c r="C46" s="164">
        <v>1044000</v>
      </c>
      <c r="D46" s="164">
        <v>1044000</v>
      </c>
      <c r="E46" s="141">
        <f t="shared" si="0"/>
        <v>1</v>
      </c>
    </row>
    <row r="47" spans="2:5" x14ac:dyDescent="0.35">
      <c r="B47" s="163" t="s">
        <v>35</v>
      </c>
      <c r="C47" s="164">
        <v>6012000</v>
      </c>
      <c r="D47" s="164">
        <v>6012000</v>
      </c>
      <c r="E47" s="141">
        <f t="shared" si="0"/>
        <v>1</v>
      </c>
    </row>
    <row r="48" spans="2:5" x14ac:dyDescent="0.35">
      <c r="B48" s="163" t="s">
        <v>58</v>
      </c>
      <c r="C48" s="164">
        <v>2000000</v>
      </c>
      <c r="D48" s="164">
        <v>2000000</v>
      </c>
      <c r="E48" s="141">
        <f t="shared" si="0"/>
        <v>1</v>
      </c>
    </row>
    <row r="49" spans="2:5" x14ac:dyDescent="0.35">
      <c r="B49" s="163" t="s">
        <v>59</v>
      </c>
      <c r="C49" s="164">
        <v>13533815</v>
      </c>
      <c r="D49" s="164">
        <v>13533815</v>
      </c>
      <c r="E49" s="141">
        <f t="shared" si="0"/>
        <v>1</v>
      </c>
    </row>
    <row r="50" spans="2:5" x14ac:dyDescent="0.35">
      <c r="B50" s="163" t="s">
        <v>36</v>
      </c>
      <c r="C50" s="164">
        <v>3750000</v>
      </c>
      <c r="D50" s="164">
        <v>3732785.95</v>
      </c>
      <c r="E50" s="141">
        <f t="shared" si="0"/>
        <v>0.99540958666666668</v>
      </c>
    </row>
    <row r="51" spans="2:5" x14ac:dyDescent="0.35">
      <c r="B51" s="163" t="s">
        <v>37</v>
      </c>
      <c r="C51" s="164">
        <v>29000000</v>
      </c>
      <c r="D51" s="164">
        <v>28998116.170000009</v>
      </c>
      <c r="E51" s="141">
        <f t="shared" si="0"/>
        <v>0.99993504034482794</v>
      </c>
    </row>
    <row r="52" spans="2:5" x14ac:dyDescent="0.35">
      <c r="B52" s="163" t="s">
        <v>60</v>
      </c>
      <c r="C52" s="164">
        <v>976000</v>
      </c>
      <c r="D52" s="164">
        <v>835954.7</v>
      </c>
      <c r="E52" s="141">
        <f t="shared" si="0"/>
        <v>0.85651096311475405</v>
      </c>
    </row>
    <row r="53" spans="2:5" x14ac:dyDescent="0.35">
      <c r="B53" s="163" t="s">
        <v>87</v>
      </c>
      <c r="C53" s="164">
        <v>126725.4</v>
      </c>
      <c r="D53" s="164">
        <v>38284</v>
      </c>
      <c r="E53" s="141">
        <f t="shared" si="0"/>
        <v>0.30210202532404712</v>
      </c>
    </row>
    <row r="54" spans="2:5" x14ac:dyDescent="0.35">
      <c r="B54" s="163" t="s">
        <v>87</v>
      </c>
      <c r="C54" s="164">
        <v>206690</v>
      </c>
      <c r="D54" s="164">
        <v>25786</v>
      </c>
      <c r="E54" s="141">
        <f t="shared" si="0"/>
        <v>0.12475688228748368</v>
      </c>
    </row>
    <row r="55" spans="2:5" ht="15" thickBot="1" x14ac:dyDescent="0.4">
      <c r="B55" s="167" t="s">
        <v>39</v>
      </c>
      <c r="C55" s="168">
        <v>300000</v>
      </c>
      <c r="D55" s="168">
        <v>231040</v>
      </c>
      <c r="E55" s="144">
        <f t="shared" si="0"/>
        <v>0.77013333333333334</v>
      </c>
    </row>
    <row r="56" spans="2:5" ht="25" customHeight="1" thickBot="1" x14ac:dyDescent="0.4">
      <c r="B56" s="56" t="s">
        <v>107</v>
      </c>
      <c r="C56" s="79">
        <v>474492100.58999997</v>
      </c>
      <c r="D56" s="57">
        <v>453455635.44999981</v>
      </c>
      <c r="E56" s="72">
        <f t="shared" si="0"/>
        <v>0.9556652995616941</v>
      </c>
    </row>
    <row r="57" spans="2:5" x14ac:dyDescent="0.35">
      <c r="B57" s="145" t="s">
        <v>63</v>
      </c>
      <c r="C57" s="146">
        <v>550000</v>
      </c>
      <c r="D57" s="146">
        <v>154471.78000000003</v>
      </c>
      <c r="E57" s="147">
        <f t="shared" si="0"/>
        <v>0.28085778181818188</v>
      </c>
    </row>
    <row r="58" spans="2:5" x14ac:dyDescent="0.35">
      <c r="B58" s="139" t="s">
        <v>63</v>
      </c>
      <c r="C58" s="140">
        <v>100000</v>
      </c>
      <c r="D58" s="140">
        <v>3312</v>
      </c>
      <c r="E58" s="141">
        <f t="shared" si="0"/>
        <v>3.3119999999999997E-2</v>
      </c>
    </row>
    <row r="59" spans="2:5" ht="15" thickBot="1" x14ac:dyDescent="0.4">
      <c r="B59" s="142" t="s">
        <v>64</v>
      </c>
      <c r="C59" s="143">
        <v>323000</v>
      </c>
      <c r="D59" s="143">
        <v>219294</v>
      </c>
      <c r="E59" s="144">
        <f t="shared" si="0"/>
        <v>0.67892879256965943</v>
      </c>
    </row>
    <row r="60" spans="2:5" ht="25" customHeight="1" thickBot="1" x14ac:dyDescent="0.4">
      <c r="B60" s="74" t="s">
        <v>103</v>
      </c>
      <c r="C60" s="75">
        <v>475465100.58999997</v>
      </c>
      <c r="D60" s="75">
        <v>453832713.22999978</v>
      </c>
      <c r="E60" s="76">
        <f t="shared" si="0"/>
        <v>0.95450268098929492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1</vt:i4>
      </vt:variant>
    </vt:vector>
  </HeadingPairs>
  <TitlesOfParts>
    <vt:vector size="6" baseType="lpstr">
      <vt:lpstr>RESUM</vt:lpstr>
      <vt:lpstr>DETALL 2020</vt:lpstr>
      <vt:lpstr>DETALL 2021</vt:lpstr>
      <vt:lpstr>DETALL 2022</vt:lpstr>
      <vt:lpstr>DETALL 2023</vt:lpstr>
      <vt:lpstr>RESUM!Àrea_d'impressió</vt:lpstr>
    </vt:vector>
  </TitlesOfParts>
  <Company>CTTI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 de l'execució de la programació del SOC 2020 - 2023</dc:title>
  <dc:creator>Jou Torras, M.Merce</dc:creator>
  <cp:keywords>SOC, execució, programes</cp:keywords>
  <cp:lastModifiedBy>Windows User</cp:lastModifiedBy>
  <dcterms:created xsi:type="dcterms:W3CDTF">2024-03-05T16:05:47Z</dcterms:created>
  <dcterms:modified xsi:type="dcterms:W3CDTF">2024-03-13T13:02:37Z</dcterms:modified>
</cp:coreProperties>
</file>